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 How to Use" sheetId="1" state="visible" r:id="rId1"/>
    <sheet xmlns:r="http://schemas.openxmlformats.org/officeDocument/2006/relationships" name="1. Rules &amp; Rates" sheetId="2" state="visible" r:id="rId2"/>
    <sheet xmlns:r="http://schemas.openxmlformats.org/officeDocument/2006/relationships" name="2. Employees" sheetId="3" state="visible" r:id="rId3"/>
    <sheet xmlns:r="http://schemas.openxmlformats.org/officeDocument/2006/relationships" name="3. Rent Periods" sheetId="4" state="visible" r:id="rId4"/>
    <sheet xmlns:r="http://schemas.openxmlformats.org/officeDocument/2006/relationships" name="4. Per Employee" sheetId="5" state="visible" r:id="rId5"/>
    <sheet xmlns:r="http://schemas.openxmlformats.org/officeDocument/2006/relationships" name="5. Summary" sheetId="6" state="visible" r:id="rId6"/>
  </sheets>
  <definedNames/>
  <calcPr calcId="124519" fullCalcOnLoad="1"/>
</workbook>
</file>

<file path=xl/styles.xml><?xml version="1.0" encoding="utf-8"?>
<styleSheet xmlns="http://schemas.openxmlformats.org/spreadsheetml/2006/main">
  <numFmts count="3">
    <numFmt numFmtId="164" formatCode="₹ #,##,##0"/>
    <numFmt numFmtId="165" formatCode="yyyy-mm-dd"/>
    <numFmt numFmtId="166" formatCode="DD-MMM-YYYY"/>
  </numFmts>
  <fonts count="14">
    <font>
      <name val="Calibri"/>
      <family val="2"/>
      <color theme="1"/>
      <sz val="11"/>
      <scheme val="minor"/>
    </font>
    <font>
      <name val="Calibri"/>
      <b val="1"/>
      <color rgb="000069A4"/>
      <sz val="20"/>
    </font>
    <font>
      <name val="Calibri"/>
      <i val="1"/>
      <color rgb="00565656"/>
      <sz val="10"/>
    </font>
    <font>
      <name val="Calibri"/>
      <color rgb="001D1D1D"/>
      <sz val="9.5"/>
    </font>
    <font>
      <name val="Calibri"/>
      <b val="1"/>
      <color rgb="000069A4"/>
      <sz val="10.5"/>
    </font>
    <font>
      <name val="Calibri"/>
      <color rgb="001D1D1D"/>
      <sz val="10"/>
    </font>
    <font>
      <name val="Calibri"/>
      <b val="1"/>
      <color rgb="00FFFFFF"/>
      <sz val="9.5"/>
    </font>
    <font>
      <name val="Calibri"/>
      <i val="1"/>
      <color rgb="00565656"/>
      <sz val="9"/>
    </font>
    <font>
      <name val="Calibri"/>
      <b val="1"/>
      <color rgb="000069A4"/>
      <sz val="10"/>
    </font>
    <font>
      <name val="Calibri"/>
      <color rgb="000069A4"/>
      <sz val="9.5"/>
    </font>
    <font>
      <name val="Calibri"/>
      <b val="1"/>
      <color rgb="000069A4"/>
      <sz val="15"/>
    </font>
    <font>
      <name val="Calibri"/>
      <color rgb="00565656"/>
      <sz val="9"/>
    </font>
    <font>
      <name val="Calibri"/>
      <i val="1"/>
      <color rgb="000069A4"/>
      <sz val="9"/>
    </font>
    <font>
      <name val="Calibri"/>
      <b val="1"/>
      <color rgb="001D1D1D"/>
      <sz val="10"/>
    </font>
  </fonts>
  <fills count="7">
    <fill>
      <patternFill/>
    </fill>
    <fill>
      <patternFill patternType="gray125"/>
    </fill>
    <fill>
      <patternFill patternType="solid">
        <fgColor rgb="00FFF4E5"/>
      </patternFill>
    </fill>
    <fill>
      <patternFill patternType="solid">
        <fgColor rgb="00F2FBFF"/>
      </patternFill>
    </fill>
    <fill>
      <patternFill patternType="solid">
        <fgColor rgb="00008CDB"/>
      </patternFill>
    </fill>
    <fill>
      <patternFill patternType="solid">
        <fgColor rgb="00EAF6FD"/>
      </patternFill>
    </fill>
    <fill>
      <patternFill patternType="solid">
        <fgColor rgb="00E8F6EC"/>
      </patternFill>
    </fill>
  </fills>
  <borders count="3">
    <border>
      <left/>
      <right/>
      <top/>
      <bottom/>
      <diagonal/>
    </border>
    <border>
      <left style="thin">
        <color rgb="00FFB020"/>
      </left>
      <right style="thin">
        <color rgb="00FFB020"/>
      </right>
      <top style="thin">
        <color rgb="00FFB020"/>
      </top>
      <bottom style="thin">
        <color rgb="00FFB020"/>
      </bottom>
    </border>
    <border>
      <left style="thin">
        <color rgb="00D1EAF9"/>
      </left>
      <right style="thin">
        <color rgb="00D1EAF9"/>
      </right>
      <top style="thin">
        <color rgb="00D1EAF9"/>
      </top>
      <bottom style="thin">
        <color rgb="00D1EAF9"/>
      </bottom>
    </border>
  </borders>
  <cellStyleXfs count="1">
    <xf numFmtId="0" fontId="0" fillId="0" borderId="0"/>
  </cellStyleXfs>
  <cellXfs count="36">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vertical="top" wrapText="1"/>
    </xf>
    <xf numFmtId="0" fontId="4" fillId="3" borderId="0" pivotButton="0" quotePrefix="0" xfId="0"/>
    <xf numFmtId="0" fontId="5" fillId="0" borderId="0" pivotButton="0" quotePrefix="0" xfId="0"/>
    <xf numFmtId="0" fontId="6" fillId="4" borderId="2" applyAlignment="1" pivotButton="0" quotePrefix="0" xfId="0">
      <alignment horizontal="center" vertical="center" wrapText="1"/>
    </xf>
    <xf numFmtId="0" fontId="5" fillId="0" borderId="2" applyAlignment="1" pivotButton="0" quotePrefix="0" xfId="0">
      <alignment vertical="top" wrapText="1"/>
    </xf>
    <xf numFmtId="0" fontId="7" fillId="0" borderId="0" pivotButton="0" quotePrefix="0" xfId="0"/>
    <xf numFmtId="0" fontId="8" fillId="0" borderId="0" pivotButton="0" quotePrefix="0" xfId="0"/>
    <xf numFmtId="0" fontId="5" fillId="0" borderId="0" applyAlignment="1" pivotButton="0" quotePrefix="0" xfId="0">
      <alignment vertical="top" wrapText="1"/>
    </xf>
    <xf numFmtId="0" fontId="0" fillId="0" borderId="0" applyAlignment="1" pivotButton="0" quotePrefix="0" xfId="0">
      <alignment vertical="top" wrapText="1"/>
    </xf>
    <xf numFmtId="0" fontId="3" fillId="0" borderId="0" pivotButton="0" quotePrefix="0" xfId="0"/>
    <xf numFmtId="0" fontId="9" fillId="0" borderId="0" pivotButton="0" quotePrefix="0" xfId="0"/>
    <xf numFmtId="0" fontId="3" fillId="3" borderId="2" applyAlignment="1" pivotButton="0" quotePrefix="0" xfId="0">
      <alignment vertical="top" wrapText="1"/>
    </xf>
    <xf numFmtId="0" fontId="10" fillId="0" borderId="0" pivotButton="0" quotePrefix="0" xfId="0"/>
    <xf numFmtId="0" fontId="5" fillId="0" borderId="2" pivotButton="0" quotePrefix="0" xfId="0"/>
    <xf numFmtId="9" fontId="5" fillId="5" borderId="2" applyAlignment="1" applyProtection="1" pivotButton="0" quotePrefix="0" xfId="0">
      <alignment horizontal="center"/>
      <protection locked="0" hidden="0"/>
    </xf>
    <xf numFmtId="0" fontId="11" fillId="0" borderId="2" applyAlignment="1" pivotButton="0" quotePrefix="0" xfId="0">
      <alignment vertical="top" wrapText="1"/>
    </xf>
    <xf numFmtId="164" fontId="5" fillId="5" borderId="2" applyAlignment="1" applyProtection="1" pivotButton="0" quotePrefix="0" xfId="0">
      <alignment horizontal="center"/>
      <protection locked="0" hidden="0"/>
    </xf>
    <xf numFmtId="0" fontId="5" fillId="5" borderId="2" applyAlignment="1" applyProtection="1" pivotButton="0" quotePrefix="0" xfId="0">
      <alignment horizontal="center"/>
      <protection locked="0" hidden="0"/>
    </xf>
    <xf numFmtId="0" fontId="5" fillId="5" borderId="2" applyProtection="1" pivotButton="0" quotePrefix="0" xfId="0">
      <protection locked="0" hidden="0"/>
    </xf>
    <xf numFmtId="0" fontId="12" fillId="0" borderId="0" pivotButton="0" quotePrefix="0" xfId="0"/>
    <xf numFmtId="0" fontId="7" fillId="0" borderId="0" applyAlignment="1" pivotButton="0" quotePrefix="0" xfId="0">
      <alignment vertical="top" wrapText="1"/>
    </xf>
    <xf numFmtId="166" fontId="5" fillId="5" borderId="2" applyProtection="1" pivotButton="0" quotePrefix="0" xfId="0">
      <protection locked="0" hidden="0"/>
    </xf>
    <xf numFmtId="3" fontId="5" fillId="5" borderId="2" applyProtection="1" pivotButton="0" quotePrefix="0" xfId="0">
      <protection locked="0" hidden="0"/>
    </xf>
    <xf numFmtId="9" fontId="5" fillId="0" borderId="2" pivotButton="0" quotePrefix="0" xfId="0"/>
    <xf numFmtId="164" fontId="5" fillId="5" borderId="2" applyProtection="1" pivotButton="0" quotePrefix="0" xfId="0">
      <protection locked="0" hidden="0"/>
    </xf>
    <xf numFmtId="164" fontId="5" fillId="0" borderId="2" pivotButton="0" quotePrefix="0" xfId="0"/>
    <xf numFmtId="164" fontId="13" fillId="6" borderId="2" pivotButton="0" quotePrefix="0" xfId="0"/>
    <xf numFmtId="0" fontId="11" fillId="0" borderId="2" pivotButton="0" quotePrefix="0" xfId="0"/>
    <xf numFmtId="164" fontId="5" fillId="2" borderId="2" pivotButton="0" quotePrefix="0" xfId="0"/>
    <xf numFmtId="164" fontId="13" fillId="3" borderId="2" pivotButton="0" quotePrefix="0" xfId="0"/>
    <xf numFmtId="3" fontId="13" fillId="0" borderId="2" applyAlignment="1" pivotButton="0" quotePrefix="0" xfId="0">
      <alignment horizontal="right"/>
    </xf>
    <xf numFmtId="164" fontId="13" fillId="0" borderId="2" applyAlignment="1" pivotButton="0" quotePrefix="0" xfId="0">
      <alignment horizontal="right"/>
    </xf>
    <xf numFmtId="0" fontId="3"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08CDB"/>
    <outlinePr summaryBelow="1" summaryRight="1"/>
    <pageSetUpPr/>
  </sheetPr>
  <dimension ref="B2:D44"/>
  <sheetViews>
    <sheetView showGridLines="0" workbookViewId="0">
      <selection activeCell="A1" sqref="A1"/>
    </sheetView>
  </sheetViews>
  <sheetFormatPr baseColWidth="8" defaultRowHeight="15"/>
  <cols>
    <col width="3" customWidth="1" min="1" max="1"/>
    <col width="60" customWidth="1" min="2" max="2"/>
    <col width="50" customWidth="1" min="3" max="3"/>
    <col width="22" customWidth="1" min="4" max="4"/>
  </cols>
  <sheetData>
    <row r="2">
      <c r="B2" s="1" t="inlineStr">
        <is>
          <t>HRA Exemption Calculator</t>
        </is>
      </c>
    </row>
    <row r="3">
      <c r="B3" s="2" t="inlineStr">
        <is>
          <t>Attendo  ·  tax year 2026-27  ·  rules read from the gazette 06-Aug-2026</t>
        </is>
      </c>
    </row>
    <row r="5" ht="76" customHeight="1">
      <c r="B5" s="3" t="inlineStr">
        <is>
          <t>FOUR CITIES WERE ADDED THIS YEAR. Hyderabad, Pune, Ahmedabad and Bengaluru now get the 50% rate, alongside Mumbai, Kolkata, Delhi and Chennai. Eight in total. This is Rule 279 of the Income-tax Rules 2026, notified on 20 March 2026 and in force from 1 April 2026. Calculators and spreadsheets written before that still give those four cities 40%, which understates the exemption for a lot of people.</t>
        </is>
      </c>
    </row>
    <row r="6"/>
    <row r="7"/>
    <row r="8"/>
    <row r="10">
      <c r="B10" s="4" t="inlineStr">
        <is>
          <t>How the exemption is worked out</t>
        </is>
      </c>
    </row>
    <row r="11">
      <c r="B11" s="5" t="inlineStr">
        <is>
          <t>The least of three amounts, for each period the employee occupied the accommodation:</t>
        </is>
      </c>
    </row>
    <row r="12" ht="42" customHeight="1">
      <c r="B12" s="6" t="inlineStr"/>
      <c r="C12" s="6" t="inlineStr">
        <is>
          <t>Amount</t>
        </is>
      </c>
      <c r="D12" s="6" t="inlineStr">
        <is>
          <t>Where it says so</t>
        </is>
      </c>
    </row>
    <row r="13">
      <c r="B13" s="7" t="inlineStr">
        <is>
          <t>a</t>
        </is>
      </c>
      <c r="C13" s="7" t="inlineStr">
        <is>
          <t>The HRA actually received for that period</t>
        </is>
      </c>
      <c r="D13" s="7" t="inlineStr">
        <is>
          <t>Rule 279(1)(a)</t>
        </is>
      </c>
    </row>
    <row r="14">
      <c r="B14" s="7" t="inlineStr">
        <is>
          <t>b</t>
        </is>
      </c>
      <c r="C14" s="7" t="inlineStr">
        <is>
          <t>Rent paid for that period, minus one-tenth of salary</t>
        </is>
      </c>
      <c r="D14" s="7" t="inlineStr">
        <is>
          <t>Rule 279(1)(b)</t>
        </is>
      </c>
    </row>
    <row r="15">
      <c r="B15" s="7" t="inlineStr">
        <is>
          <t>c</t>
        </is>
      </c>
      <c r="C15" s="7" t="inlineStr">
        <is>
          <t>50% of salary in the eight cities, 40% anywhere else</t>
        </is>
      </c>
      <c r="D15" s="7" t="inlineStr">
        <is>
          <t>Rule 279(1)(c)</t>
        </is>
      </c>
    </row>
    <row r="16">
      <c r="B16" s="8" t="inlineStr">
        <is>
          <t>If (b) comes out negative, which happens when rent is small next to pay, the exemption is nil rather than a negative number.</t>
        </is>
      </c>
    </row>
    <row r="18">
      <c r="B18" s="4" t="inlineStr">
        <is>
          <t>What you fill in</t>
        </is>
      </c>
    </row>
    <row r="19">
      <c r="B19" s="9" t="inlineStr">
        <is>
          <t>Sheet 1  Rules &amp; Rates</t>
        </is>
      </c>
      <c r="C19" s="10" t="inlineStr">
        <is>
          <t>Check the city list and the rates. Editable.</t>
        </is>
      </c>
    </row>
    <row r="20">
      <c r="B20" s="9" t="inlineStr">
        <is>
          <t>Sheet 2  Employees</t>
        </is>
      </c>
      <c r="C20" s="10" t="inlineStr">
        <is>
          <t>One row per person. The regime column matters, see below.</t>
        </is>
      </c>
    </row>
    <row r="21">
      <c r="B21" s="9" t="inlineStr">
        <is>
          <t>Sheet 3  Rent Periods</t>
        </is>
      </c>
      <c r="C21" s="10" t="inlineStr">
        <is>
          <t>One row per period. If somebody moved city, or the rent or salary changed, give that person a row for each stretch.</t>
        </is>
      </c>
    </row>
    <row r="22">
      <c r="B22" s="9" t="inlineStr">
        <is>
          <t>Sheet 4  Per Employee</t>
        </is>
      </c>
      <c r="C22" s="10" t="inlineStr">
        <is>
          <t>Adds the periods up. Nothing to type.</t>
        </is>
      </c>
    </row>
    <row r="23">
      <c r="B23" s="9" t="inlineStr">
        <is>
          <t>Sheet 5  Summary</t>
        </is>
      </c>
      <c r="C23" s="10" t="inlineStr">
        <is>
          <t>Totals, and what still needs a human.</t>
        </is>
      </c>
    </row>
    <row r="25" ht="66" customHeight="1">
      <c r="B25" s="3" t="inlineStr">
        <is>
          <t>THE REGIME DECIDES EVERYTHING. HRA exemption only exists for an employee who has opted out of the default regime, which is done under section 202(4) of the Income-tax Act 2025. On the default regime the exemption is nil no matter how much rent is paid. Get this column wrong and every figure below it is wrong, so it is the first thing the file checks.</t>
        </is>
      </c>
    </row>
    <row r="26"/>
    <row r="27"/>
    <row r="28"/>
    <row r="30">
      <c r="B30" s="4" t="inlineStr">
        <is>
          <t>Why one row per period, not one per person</t>
        </is>
      </c>
    </row>
    <row r="31" ht="56" customHeight="1">
      <c r="B31" s="11" t="inlineStr">
        <is>
          <t>Rule 279(2)(a) works on 'the period during which the said accommodation was occupied'. Somebody who moved from Pune to Nashik in August is on 50% for five months and 40% for seven, and the two are worked out separately and added. A single annual sum gets that wrong every time.</t>
        </is>
      </c>
    </row>
    <row r="33">
      <c r="B33" s="4" t="inlineStr">
        <is>
          <t>Where these rules come from</t>
        </is>
      </c>
    </row>
    <row r="34">
      <c r="B34" s="12" t="inlineStr">
        <is>
          <t>The three limbs, and the city rates</t>
        </is>
      </c>
      <c r="C34" s="13" t="inlineStr">
        <is>
          <t>Income-tax Rules 2026, Rule 279(1)</t>
        </is>
      </c>
    </row>
    <row r="35">
      <c r="B35" s="12" t="inlineStr">
        <is>
          <t>Relevant period, and what counts as salary</t>
        </is>
      </c>
      <c r="C35" s="13" t="inlineStr">
        <is>
          <t>Income-tax Rules 2026, Rule 279(2)</t>
        </is>
      </c>
    </row>
    <row r="36">
      <c r="B36" s="12" t="inlineStr">
        <is>
          <t>Where HRA sits in the Act</t>
        </is>
      </c>
      <c r="C36" s="13" t="inlineStr">
        <is>
          <t>Income-tax Act 2025, s.11 and Schedule III [Table: Sl. No. 11]</t>
        </is>
      </c>
    </row>
    <row r="37">
      <c r="B37" s="12" t="inlineStr">
        <is>
          <t>Landlord PAN above ₹1,00,000 of rent</t>
        </is>
      </c>
      <c r="C37" s="13" t="inlineStr">
        <is>
          <t>Income-tax Rules 2026, Rule 205; Form No. 124</t>
        </is>
      </c>
    </row>
    <row r="38">
      <c r="B38" s="12" t="inlineStr">
        <is>
          <t>Opting out of the default regime</t>
        </is>
      </c>
      <c r="C38" s="13" t="inlineStr">
        <is>
          <t>Income-tax Act 2025, s.202; the option is exercised under s.202(4)</t>
        </is>
      </c>
    </row>
    <row r="40" ht="66" customHeight="1">
      <c r="B40" s="14" t="inlineStr">
        <is>
          <t>One open point, flagged rather than decided. Rule 279(2)(b) says salary 'includes dearness allowance, if provided for under the terms of employment, but excludes all other allowances and perquisites'. The old Rule 2A also brought in commission on a fixed percentage of turnover. Rule 279 does not mention commission. This file uses basic + DA. If you pay turnover commission, ask your CA before adding it.</t>
        </is>
      </c>
    </row>
    <row r="41"/>
    <row r="42"/>
    <row r="44">
      <c r="B44" s="8" t="inlineStr">
        <is>
          <t>A working tool, not tax advice. The Income-tax Act 1961 was repealed on 1 April 2026; everything here is the 2025 Act.</t>
        </is>
      </c>
    </row>
  </sheetData>
  <mergeCells count="4">
    <mergeCell ref="B25:C28"/>
    <mergeCell ref="B5:C8"/>
    <mergeCell ref="B40:C42"/>
    <mergeCell ref="B31:C31"/>
  </mergeCells>
  <pageMargins left="0.75" right="0.75" top="1" bottom="1" header="0.5" footer="0.5"/>
</worksheet>
</file>

<file path=xl/worksheets/sheet2.xml><?xml version="1.0" encoding="utf-8"?>
<worksheet xmlns="http://schemas.openxmlformats.org/spreadsheetml/2006/main">
  <sheetPr>
    <tabColor rgb="00008CDB"/>
    <outlinePr summaryBelow="1" summaryRight="1"/>
    <pageSetUpPr/>
  </sheetPr>
  <dimension ref="B2:D36"/>
  <sheetViews>
    <sheetView showGridLines="0" workbookViewId="0">
      <selection activeCell="A1" sqref="A1"/>
    </sheetView>
  </sheetViews>
  <sheetFormatPr baseColWidth="8" defaultRowHeight="15"/>
  <cols>
    <col width="3" customWidth="1" min="1" max="1"/>
    <col width="46" customWidth="1" min="2" max="2"/>
    <col width="18" customWidth="1" min="3" max="3"/>
    <col width="56" customWidth="1" min="4" max="4"/>
  </cols>
  <sheetData>
    <row r="2">
      <c r="B2" s="15" t="inlineStr">
        <is>
          <t>Rules &amp; Rates</t>
        </is>
      </c>
    </row>
    <row r="3">
      <c r="B3" s="8" t="inlineStr">
        <is>
          <t>Read from the gazette on 06-Aug-2026. Blue cells are editable.</t>
        </is>
      </c>
    </row>
    <row r="5" ht="42" customHeight="1">
      <c r="B5" s="6" t="inlineStr">
        <is>
          <t>Rule</t>
        </is>
      </c>
      <c r="C5" s="6" t="inlineStr">
        <is>
          <t>Value</t>
        </is>
      </c>
      <c r="D5" s="6" t="inlineStr">
        <is>
          <t>Where it comes from</t>
        </is>
      </c>
    </row>
    <row r="6" ht="28" customHeight="1">
      <c r="B6" s="16" t="inlineStr">
        <is>
          <t>Rate in the eight listed cities</t>
        </is>
      </c>
      <c r="C6" s="17" t="n">
        <v>0.5</v>
      </c>
      <c r="D6" s="18" t="inlineStr">
        <is>
          <t>Rule 279(1)(c), Table Sl. No. 1.</t>
        </is>
      </c>
    </row>
    <row r="7" ht="28" customHeight="1">
      <c r="B7" s="16" t="inlineStr">
        <is>
          <t>Rate anywhere else</t>
        </is>
      </c>
      <c r="C7" s="17" t="n">
        <v>0.4</v>
      </c>
      <c r="D7" s="18" t="inlineStr">
        <is>
          <t>Rule 279(1)(c), Table Sl. No. 2.</t>
        </is>
      </c>
    </row>
    <row r="8" ht="28" customHeight="1">
      <c r="B8" s="16" t="inlineStr">
        <is>
          <t>Share of salary deducted in limb (b)</t>
        </is>
      </c>
      <c r="C8" s="17" t="n">
        <v>0.1</v>
      </c>
      <c r="D8" s="18" t="inlineStr">
        <is>
          <t>Rule 279(1)(b), one-tenth of salary.</t>
        </is>
      </c>
    </row>
    <row r="9" ht="28" customHeight="1">
      <c r="B9" s="16" t="inlineStr">
        <is>
          <t>Rent above which the landlord's PAN is needed</t>
        </is>
      </c>
      <c r="C9" s="19" t="n">
        <v>100000</v>
      </c>
      <c r="D9" s="18" t="inlineStr">
        <is>
          <t>Rule 205(2), Table Sl. No. 1. Per tax year, on Form No. 124.</t>
        </is>
      </c>
    </row>
    <row r="10" ht="28" customHeight="1">
      <c r="B10" s="16" t="inlineStr">
        <is>
          <t>Include dearness allowance in salary?</t>
        </is>
      </c>
      <c r="C10" s="20" t="inlineStr">
        <is>
          <t>Yes</t>
        </is>
      </c>
      <c r="D10" s="18" t="inlineStr">
        <is>
          <t>Rule 279(2)(b), if provided for under the terms of employment.</t>
        </is>
      </c>
    </row>
    <row r="11" ht="28" customHeight="1">
      <c r="B11" s="16" t="inlineStr">
        <is>
          <t>Include turnover commission in salary?</t>
        </is>
      </c>
      <c r="C11" s="20" t="inlineStr">
        <is>
          <t>No</t>
        </is>
      </c>
      <c r="D11" s="18" t="inlineStr">
        <is>
          <t>Live switch: turn it on and the commission column on sheet 3 enters salary. Ships off because Rule 279 does not mention commission, where the old Rule 2A did. Ask your CA before switching it on.</t>
        </is>
      </c>
    </row>
    <row r="14">
      <c r="B14" s="4" t="inlineStr">
        <is>
          <t>The eight cities on 50%</t>
        </is>
      </c>
    </row>
    <row r="15">
      <c r="B15" s="8" t="inlineStr">
        <is>
          <t>Rule 279(1)(c), Table Sl. No. 1. Anywhere not on this list is on 40%. Add a city only if the rule changes.</t>
        </is>
      </c>
    </row>
    <row r="16">
      <c r="B16" s="21" t="inlineStr">
        <is>
          <t>Mumbai</t>
        </is>
      </c>
      <c r="C16" s="22" t="inlineStr"/>
    </row>
    <row r="17">
      <c r="B17" s="21" t="inlineStr">
        <is>
          <t>Kolkata</t>
        </is>
      </c>
      <c r="C17" s="22" t="inlineStr"/>
    </row>
    <row r="18">
      <c r="B18" s="21" t="inlineStr">
        <is>
          <t>Delhi</t>
        </is>
      </c>
      <c r="C18" s="22" t="inlineStr"/>
    </row>
    <row r="19">
      <c r="B19" s="21" t="inlineStr">
        <is>
          <t>Chennai</t>
        </is>
      </c>
      <c r="C19" s="22" t="inlineStr"/>
    </row>
    <row r="20">
      <c r="B20" s="21" t="inlineStr">
        <is>
          <t>Hyderabad</t>
        </is>
      </c>
      <c r="C20" s="22" t="inlineStr">
        <is>
          <t>new this year</t>
        </is>
      </c>
    </row>
    <row r="21">
      <c r="B21" s="21" t="inlineStr">
        <is>
          <t>Pune</t>
        </is>
      </c>
      <c r="C21" s="22" t="inlineStr">
        <is>
          <t>new this year</t>
        </is>
      </c>
    </row>
    <row r="22">
      <c r="B22" s="21" t="inlineStr">
        <is>
          <t>Ahmedabad</t>
        </is>
      </c>
      <c r="C22" s="22" t="inlineStr">
        <is>
          <t>new this year</t>
        </is>
      </c>
    </row>
    <row r="23">
      <c r="B23" s="21" t="inlineStr">
        <is>
          <t>Bengaluru</t>
        </is>
      </c>
      <c r="C23" s="22" t="inlineStr">
        <is>
          <t>new this year</t>
        </is>
      </c>
    </row>
    <row r="25" ht="48" customHeight="1">
      <c r="B25" s="3" t="inlineStr">
        <is>
          <t>Four of those eight are new. Hyderabad, Pune, Ahmedabad and Bengaluru moved from 40% to 50% when the Income-tax Rules 2026 came into force on 1 April 2026. If you are re-running an old workbook for this year, that is the change that will make your numbers differ.</t>
        </is>
      </c>
    </row>
    <row r="26"/>
    <row r="27"/>
    <row r="29">
      <c r="B29" s="4" t="inlineStr">
        <is>
          <t>Old names, still recognised</t>
        </is>
      </c>
    </row>
    <row r="30">
      <c r="B30" s="8" t="inlineStr">
        <is>
          <t>Rule 279 uses the current names. If you type an old one the file still applies 50%, and says so on the row.</t>
        </is>
      </c>
    </row>
    <row r="31" ht="42" customHeight="1">
      <c r="B31" s="6" t="inlineStr">
        <is>
          <t>If you type</t>
        </is>
      </c>
      <c r="C31" s="6" t="inlineStr">
        <is>
          <t>It is treated as</t>
        </is>
      </c>
    </row>
    <row r="32">
      <c r="B32" s="21" t="inlineStr">
        <is>
          <t>Bangalore</t>
        </is>
      </c>
      <c r="C32" s="21" t="inlineStr">
        <is>
          <t>Bengaluru</t>
        </is>
      </c>
    </row>
    <row r="33">
      <c r="B33" s="21" t="inlineStr">
        <is>
          <t>Bombay</t>
        </is>
      </c>
      <c r="C33" s="21" t="inlineStr">
        <is>
          <t>Mumbai</t>
        </is>
      </c>
    </row>
    <row r="34">
      <c r="B34" s="21" t="inlineStr">
        <is>
          <t>Calcutta</t>
        </is>
      </c>
      <c r="C34" s="21" t="inlineStr">
        <is>
          <t>Kolkata</t>
        </is>
      </c>
    </row>
    <row r="35">
      <c r="B35" s="21" t="inlineStr">
        <is>
          <t>Madras</t>
        </is>
      </c>
      <c r="C35" s="21" t="inlineStr">
        <is>
          <t>Chennai</t>
        </is>
      </c>
    </row>
    <row r="36">
      <c r="B36" s="21" t="inlineStr">
        <is>
          <t>New Delhi</t>
        </is>
      </c>
      <c r="C36" s="21" t="inlineStr">
        <is>
          <t>Delhi</t>
        </is>
      </c>
    </row>
  </sheetData>
  <mergeCells count="1">
    <mergeCell ref="B25:D27"/>
  </mergeCells>
  <dataValidations count="1">
    <dataValidation sqref="C10 C11" showDropDown="0" showInputMessage="0" showErrorMessage="0" allowBlank="0" type="list">
      <formula1>"Yes,No"</formula1>
    </dataValidation>
  </dataValidations>
  <pageMargins left="0.75" right="0.75" top="1" bottom="1" header="0.5" footer="0.5"/>
</worksheet>
</file>

<file path=xl/worksheets/sheet3.xml><?xml version="1.0" encoding="utf-8"?>
<worksheet xmlns="http://schemas.openxmlformats.org/spreadsheetml/2006/main">
  <sheetPr>
    <tabColor rgb="00008CDB"/>
    <outlinePr summaryBelow="1" summaryRight="1"/>
    <pageSetUpPr/>
  </sheetPr>
  <dimension ref="B2:E39"/>
  <sheetViews>
    <sheetView showGridLines="0" workbookViewId="0">
      <selection activeCell="A1" sqref="A1"/>
    </sheetView>
  </sheetViews>
  <sheetFormatPr baseColWidth="8" defaultRowHeight="15"/>
  <cols>
    <col width="2" customWidth="1" min="1" max="1"/>
    <col width="15" customWidth="1" min="2" max="2"/>
    <col width="22" customWidth="1" min="3" max="3"/>
    <col width="14" customWidth="1" min="4" max="4"/>
    <col width="68" customWidth="1" min="5" max="5"/>
  </cols>
  <sheetData>
    <row r="2">
      <c r="B2" s="15" t="inlineStr">
        <is>
          <t>Employees</t>
        </is>
      </c>
    </row>
    <row r="3">
      <c r="B3" s="8" t="inlineStr">
        <is>
          <t>One row per person. The regime column decides whether any exemption is possible at all.</t>
        </is>
      </c>
    </row>
    <row r="5" ht="42" customHeight="1">
      <c r="B5" s="6" t="inlineStr">
        <is>
          <t>Employee code</t>
        </is>
      </c>
      <c r="C5" s="6" t="inlineStr">
        <is>
          <t>Name</t>
        </is>
      </c>
      <c r="D5" s="6" t="inlineStr">
        <is>
          <t>Tax regime</t>
        </is>
      </c>
      <c r="E5" s="6" t="inlineStr">
        <is>
          <t>Why this row is here</t>
        </is>
      </c>
    </row>
    <row r="6" ht="26" customHeight="1">
      <c r="B6" s="21" t="inlineStr">
        <is>
          <t>EMP-001</t>
        </is>
      </c>
      <c r="C6" s="21" t="inlineStr">
        <is>
          <t>Kavya Reddy</t>
        </is>
      </c>
      <c r="D6" s="21" t="inlineStr">
        <is>
          <t>Old</t>
        </is>
      </c>
      <c r="E6" s="23" t="inlineStr">
        <is>
          <t>Bengaluru, now a 50% city. Limb (c) is what caps her, so the change from 40% to 50% is worth ₹48,000 of extra exemption this year.</t>
        </is>
      </c>
    </row>
    <row r="7" ht="26" customHeight="1">
      <c r="B7" s="21" t="inlineStr">
        <is>
          <t>EMP-002</t>
        </is>
      </c>
      <c r="C7" s="21" t="inlineStr">
        <is>
          <t>Rohit Malhotra</t>
        </is>
      </c>
      <c r="D7" s="21" t="inlineStr">
        <is>
          <t>New</t>
        </is>
      </c>
      <c r="E7" s="23" t="inlineStr">
        <is>
          <t>On the default regime, so no HRA exemption at all however much rent he pays.</t>
        </is>
      </c>
    </row>
    <row r="8" ht="26" customHeight="1">
      <c r="B8" s="21" t="inlineStr">
        <is>
          <t>EMP-003</t>
        </is>
      </c>
      <c r="C8" s="21" t="inlineStr">
        <is>
          <t>Sanjana Iyer</t>
        </is>
      </c>
      <c r="D8" s="21" t="inlineStr">
        <is>
          <t>Old</t>
        </is>
      </c>
      <c r="E8" s="23" t="inlineStr">
        <is>
          <t>Rent is small next to her pay, so the rent-minus-10% limb goes negative and the exemption is nil.</t>
        </is>
      </c>
    </row>
    <row r="9" ht="26" customHeight="1">
      <c r="B9" s="21" t="inlineStr">
        <is>
          <t>EMP-004</t>
        </is>
      </c>
      <c r="C9" s="21" t="inlineStr">
        <is>
          <t>Imran Shaikh</t>
        </is>
      </c>
      <c r="D9" s="21" t="inlineStr">
        <is>
          <t>Old</t>
        </is>
      </c>
      <c r="E9" s="23" t="inlineStr">
        <is>
          <t>Moved Pune to Nashik in August. Two periods, 50% then 40%.</t>
        </is>
      </c>
    </row>
    <row r="10" ht="26" customHeight="1">
      <c r="B10" s="21" t="inlineStr">
        <is>
          <t>EMP-005</t>
        </is>
      </c>
      <c r="C10" s="21" t="inlineStr">
        <is>
          <t>Deepa Nair</t>
        </is>
      </c>
      <c r="D10" s="21" t="inlineStr">
        <is>
          <t>Old</t>
        </is>
      </c>
      <c r="E10" s="23" t="inlineStr">
        <is>
          <t>Rent just over ₹1,00,000 for the year, so the landlord's PAN is required.</t>
        </is>
      </c>
    </row>
    <row r="11">
      <c r="B11" s="21" t="n"/>
      <c r="C11" s="21" t="n"/>
      <c r="D11" s="21" t="n"/>
    </row>
    <row r="12">
      <c r="B12" s="21" t="n"/>
      <c r="C12" s="21" t="n"/>
      <c r="D12" s="21" t="n"/>
    </row>
    <row r="13">
      <c r="B13" s="21" t="n"/>
      <c r="C13" s="21" t="n"/>
      <c r="D13" s="21" t="n"/>
    </row>
    <row r="14">
      <c r="B14" s="21" t="n"/>
      <c r="C14" s="21" t="n"/>
      <c r="D14" s="21" t="n"/>
    </row>
    <row r="15">
      <c r="B15" s="21" t="n"/>
      <c r="C15" s="21" t="n"/>
      <c r="D15" s="21" t="n"/>
    </row>
    <row r="16">
      <c r="B16" s="21" t="n"/>
      <c r="C16" s="21" t="n"/>
      <c r="D16" s="21" t="n"/>
    </row>
    <row r="17">
      <c r="B17" s="21" t="n"/>
      <c r="C17" s="21" t="n"/>
      <c r="D17" s="21" t="n"/>
    </row>
    <row r="18">
      <c r="B18" s="21" t="n"/>
      <c r="C18" s="21" t="n"/>
      <c r="D18" s="21" t="n"/>
    </row>
    <row r="19">
      <c r="B19" s="21" t="n"/>
      <c r="C19" s="21" t="n"/>
      <c r="D19" s="21" t="n"/>
    </row>
    <row r="20">
      <c r="B20" s="21" t="n"/>
      <c r="C20" s="21" t="n"/>
      <c r="D20" s="21" t="n"/>
    </row>
    <row r="21">
      <c r="B21" s="21" t="n"/>
      <c r="C21" s="21" t="n"/>
      <c r="D21" s="21" t="n"/>
    </row>
    <row r="22">
      <c r="B22" s="21" t="n"/>
      <c r="C22" s="21" t="n"/>
      <c r="D22" s="21" t="n"/>
    </row>
    <row r="23">
      <c r="B23" s="21" t="n"/>
      <c r="C23" s="21" t="n"/>
      <c r="D23" s="21" t="n"/>
    </row>
    <row r="24">
      <c r="B24" s="21" t="n"/>
      <c r="C24" s="21" t="n"/>
      <c r="D24" s="21" t="n"/>
    </row>
    <row r="25">
      <c r="B25" s="21" t="n"/>
      <c r="C25" s="21" t="n"/>
      <c r="D25" s="21" t="n"/>
    </row>
    <row r="26">
      <c r="B26" s="21" t="n"/>
      <c r="C26" s="21" t="n"/>
      <c r="D26" s="21" t="n"/>
    </row>
    <row r="27">
      <c r="B27" s="21" t="n"/>
      <c r="C27" s="21" t="n"/>
      <c r="D27" s="21" t="n"/>
    </row>
    <row r="28">
      <c r="B28" s="21" t="n"/>
      <c r="C28" s="21" t="n"/>
      <c r="D28" s="21" t="n"/>
    </row>
    <row r="29">
      <c r="B29" s="21" t="n"/>
      <c r="C29" s="21" t="n"/>
      <c r="D29" s="21" t="n"/>
    </row>
    <row r="30">
      <c r="B30" s="21" t="n"/>
      <c r="C30" s="21" t="n"/>
      <c r="D30" s="21" t="n"/>
    </row>
    <row r="31">
      <c r="B31" s="21" t="n"/>
      <c r="C31" s="21" t="n"/>
      <c r="D31" s="21" t="n"/>
    </row>
    <row r="32">
      <c r="B32" s="21" t="n"/>
      <c r="C32" s="21" t="n"/>
      <c r="D32" s="21" t="n"/>
    </row>
    <row r="33">
      <c r="B33" s="21" t="n"/>
      <c r="C33" s="21" t="n"/>
      <c r="D33" s="21" t="n"/>
    </row>
    <row r="34">
      <c r="B34" s="21" t="n"/>
      <c r="C34" s="21" t="n"/>
      <c r="D34" s="21" t="n"/>
    </row>
    <row r="35">
      <c r="B35" s="21" t="n"/>
      <c r="C35" s="21" t="n"/>
      <c r="D35" s="21" t="n"/>
    </row>
    <row r="37" ht="52" customHeight="1">
      <c r="B37" s="3" t="inlineStr">
        <is>
          <t>'Old' means the employee has opted out of the default regime under section 202(4) and can claim HRA. 'New' is the default regime, where there is no HRA exemption at all. Since the new regime became the default this is the more common answer, and it is worth checking each person's declaration rather than assuming.</t>
        </is>
      </c>
    </row>
    <row r="38"/>
    <row r="39"/>
  </sheetData>
  <mergeCells count="1">
    <mergeCell ref="B37:E39"/>
  </mergeCells>
  <dataValidations count="1">
    <dataValidation sqref="D6:D35" showDropDown="0" showInputMessage="0" showErrorMessage="0" allowBlank="1" type="list">
      <formula1>"Old,New"</formula1>
    </dataValidation>
  </dataValidations>
  <pageMargins left="0.75" right="0.75" top="1" bottom="1" header="0.5" footer="0.5"/>
</worksheet>
</file>

<file path=xl/worksheets/sheet4.xml><?xml version="1.0" encoding="utf-8"?>
<worksheet xmlns="http://schemas.openxmlformats.org/spreadsheetml/2006/main">
  <sheetPr>
    <tabColor rgb="00008CDB"/>
    <outlinePr summaryBelow="1" summaryRight="1"/>
    <pageSetUpPr/>
  </sheetPr>
  <dimension ref="B2:S70"/>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cols>
    <col width="2" customWidth="1" min="1" max="1"/>
    <col width="14" customWidth="1" min="2" max="2"/>
    <col width="12" customWidth="1" min="3" max="3"/>
    <col width="12" customWidth="1" min="4" max="4"/>
    <col width="8" customWidth="1" min="5" max="5"/>
    <col width="13" customWidth="1" min="6" max="6"/>
    <col width="11" customWidth="1" min="7" max="7"/>
    <col width="12" customWidth="1" min="8" max="8"/>
    <col width="11" customWidth="1" min="9" max="9"/>
    <col width="14" customWidth="1" min="10" max="10"/>
    <col width="13" customWidth="1" min="11" max="11"/>
    <col width="13" customWidth="1" min="12" max="12"/>
    <col width="15" customWidth="1" min="13" max="13"/>
    <col width="16" customWidth="1" min="14" max="14"/>
    <col width="14" customWidth="1" min="15" max="15"/>
    <col width="15" customWidth="1" min="16" max="16"/>
    <col width="15" customWidth="1" min="17" max="17"/>
    <col width="16" customWidth="1" min="18" max="18"/>
    <col width="24" customWidth="1" min="19" max="19"/>
  </cols>
  <sheetData>
    <row r="2">
      <c r="B2" s="15" t="inlineStr">
        <is>
          <t>Rent Periods</t>
        </is>
      </c>
    </row>
    <row r="3">
      <c r="B3" s="8" t="inlineStr">
        <is>
          <t>One row per stretch of time. Split the row whenever the city, the rent or the salary changes. Rule 279(2)(a) works period by period, not once a year.</t>
        </is>
      </c>
    </row>
    <row r="5" ht="42" customHeight="1">
      <c r="B5" s="6" t="inlineStr">
        <is>
          <t>Employee code</t>
        </is>
      </c>
      <c r="C5" s="6" t="inlineStr">
        <is>
          <t>From</t>
        </is>
      </c>
      <c r="D5" s="6" t="inlineStr">
        <is>
          <t>To</t>
        </is>
      </c>
      <c r="E5" s="6" t="inlineStr">
        <is>
          <t>Months</t>
        </is>
      </c>
      <c r="F5" s="6" t="inlineStr">
        <is>
          <t>City</t>
        </is>
      </c>
      <c r="G5" s="6" t="inlineStr">
        <is>
          <t>Rate for this city</t>
        </is>
      </c>
      <c r="H5" s="6" t="inlineStr">
        <is>
          <t>Monthly basic</t>
        </is>
      </c>
      <c r="I5" s="6" t="inlineStr">
        <is>
          <t>Monthly DA</t>
        </is>
      </c>
      <c r="J5" s="6" t="inlineStr">
        <is>
          <t>Monthly turnover commission</t>
        </is>
      </c>
      <c r="K5" s="6" t="inlineStr">
        <is>
          <t>Monthly HRA received</t>
        </is>
      </c>
      <c r="L5" s="6" t="inlineStr">
        <is>
          <t>Monthly rent paid</t>
        </is>
      </c>
      <c r="M5" s="6" t="inlineStr">
        <is>
          <t>Salary for the period</t>
        </is>
      </c>
      <c r="N5" s="6" t="inlineStr">
        <is>
          <t>Limb (a) HRA for the period</t>
        </is>
      </c>
      <c r="O5" s="6" t="inlineStr">
        <is>
          <t>Rent for the period</t>
        </is>
      </c>
      <c r="P5" s="6" t="inlineStr">
        <is>
          <t>Limb (b) rent less 10%</t>
        </is>
      </c>
      <c r="Q5" s="6" t="inlineStr">
        <is>
          <t>Limb (c) share of salary</t>
        </is>
      </c>
      <c r="R5" s="6" t="inlineStr">
        <is>
          <t>EXEMPT for the period</t>
        </is>
      </c>
      <c r="S5" s="6" t="inlineStr">
        <is>
          <t>Which limb decided it</t>
        </is>
      </c>
    </row>
    <row r="6">
      <c r="B6" s="21" t="inlineStr">
        <is>
          <t>EMP-001</t>
        </is>
      </c>
      <c r="C6" s="24" t="n">
        <v>46113</v>
      </c>
      <c r="D6" s="24" t="n">
        <v>46477</v>
      </c>
      <c r="E6" s="25">
        <f>IF($B6="","",(YEAR($D6)-YEAR($C6))*12+MONTH($D6)-MONTH($C6)+1)</f>
        <v/>
      </c>
      <c r="F6" s="21" t="inlineStr">
        <is>
          <t>Bengaluru</t>
        </is>
      </c>
      <c r="G6" s="26">
        <f>IF($B6="","",IF(OR(COUNTIF('1. Rules &amp; Rates'!$B$16:$B$23,$F6)&gt;0,COUNTIF('1. Rules &amp; Rates'!$B$32:$B$36,$F6)&gt;0),'1. Rules &amp; Rates'!$C$6,'1. Rules &amp; Rates'!$C$7))</f>
        <v/>
      </c>
      <c r="H6" s="27" t="n">
        <v>60000</v>
      </c>
      <c r="I6" s="27" t="n">
        <v>5000</v>
      </c>
      <c r="J6" s="27" t="n">
        <v>0</v>
      </c>
      <c r="K6" s="27" t="n">
        <v>30000</v>
      </c>
      <c r="L6" s="27" t="n">
        <v>37000</v>
      </c>
      <c r="M6" s="28">
        <f>IF($B6="","",($H6+IF('1. Rules &amp; Rates'!$C$10="Yes",$I6,0)+IF('1. Rules &amp; Rates'!$C$11="Yes",$J6,0))*$E6)</f>
        <v/>
      </c>
      <c r="N6" s="28">
        <f>IF($B6="","",$K6*$E6)</f>
        <v/>
      </c>
      <c r="O6" s="28">
        <f>IF($B6="","",$L6*$E6)</f>
        <v/>
      </c>
      <c r="P6" s="28">
        <f>IF($B6="","",$O6-'1. Rules &amp; Rates'!$C$8*$M6)</f>
        <v/>
      </c>
      <c r="Q6" s="28">
        <f>IF($B6="","",$G6*$M6)</f>
        <v/>
      </c>
      <c r="R6" s="29">
        <f>IF($B6="","",MAX(0,MIN($N6,$P6,$Q6)))</f>
        <v/>
      </c>
      <c r="S6" s="30">
        <f>IF($B6="","",IF(COUNTIF('1. Rules &amp; Rates'!$B$32:$B$36,$F6)&gt;0,"Old city name, read as a 50% city. ","")&amp;IF($P6&lt;=0,"None. Rent under 10% of salary",IF($R6=$N6,"(a) HRA received",IF($R6=$P6,"(b) rent less 10%","(c) share of salary"))))</f>
        <v/>
      </c>
    </row>
    <row r="7">
      <c r="B7" s="21" t="inlineStr">
        <is>
          <t>EMP-002</t>
        </is>
      </c>
      <c r="C7" s="24" t="n">
        <v>46113</v>
      </c>
      <c r="D7" s="24" t="n">
        <v>46477</v>
      </c>
      <c r="E7" s="25">
        <f>IF($B7="","",(YEAR($D7)-YEAR($C7))*12+MONTH($D7)-MONTH($C7)+1)</f>
        <v/>
      </c>
      <c r="F7" s="21" t="inlineStr">
        <is>
          <t>Delhi</t>
        </is>
      </c>
      <c r="G7" s="26">
        <f>IF($B7="","",IF(OR(COUNTIF('1. Rules &amp; Rates'!$B$16:$B$23,$F7)&gt;0,COUNTIF('1. Rules &amp; Rates'!$B$32:$B$36,$F7)&gt;0),'1. Rules &amp; Rates'!$C$6,'1. Rules &amp; Rates'!$C$7))</f>
        <v/>
      </c>
      <c r="H7" s="27" t="n">
        <v>70000</v>
      </c>
      <c r="I7" s="27" t="n">
        <v>6000</v>
      </c>
      <c r="J7" s="27" t="n">
        <v>0</v>
      </c>
      <c r="K7" s="27" t="n">
        <v>30000</v>
      </c>
      <c r="L7" s="27" t="n">
        <v>35000</v>
      </c>
      <c r="M7" s="28">
        <f>IF($B7="","",($H7+IF('1. Rules &amp; Rates'!$C$10="Yes",$I7,0)+IF('1. Rules &amp; Rates'!$C$11="Yes",$J7,0))*$E7)</f>
        <v/>
      </c>
      <c r="N7" s="28">
        <f>IF($B7="","",$K7*$E7)</f>
        <v/>
      </c>
      <c r="O7" s="28">
        <f>IF($B7="","",$L7*$E7)</f>
        <v/>
      </c>
      <c r="P7" s="28">
        <f>IF($B7="","",$O7-'1. Rules &amp; Rates'!$C$8*$M7)</f>
        <v/>
      </c>
      <c r="Q7" s="28">
        <f>IF($B7="","",$G7*$M7)</f>
        <v/>
      </c>
      <c r="R7" s="29">
        <f>IF($B7="","",MAX(0,MIN($N7,$P7,$Q7)))</f>
        <v/>
      </c>
      <c r="S7" s="30">
        <f>IF($B7="","",IF(COUNTIF('1. Rules &amp; Rates'!$B$32:$B$36,$F7)&gt;0,"Old city name, read as a 50% city. ","")&amp;IF($P7&lt;=0,"None. Rent under 10% of salary",IF($R7=$N7,"(a) HRA received",IF($R7=$P7,"(b) rent less 10%","(c) share of salary"))))</f>
        <v/>
      </c>
    </row>
    <row r="8">
      <c r="B8" s="21" t="inlineStr">
        <is>
          <t>EMP-003</t>
        </is>
      </c>
      <c r="C8" s="24" t="n">
        <v>46113</v>
      </c>
      <c r="D8" s="24" t="n">
        <v>46477</v>
      </c>
      <c r="E8" s="25">
        <f>IF($B8="","",(YEAR($D8)-YEAR($C8))*12+MONTH($D8)-MONTH($C8)+1)</f>
        <v/>
      </c>
      <c r="F8" s="21" t="inlineStr">
        <is>
          <t>Chennai</t>
        </is>
      </c>
      <c r="G8" s="26">
        <f>IF($B8="","",IF(OR(COUNTIF('1. Rules &amp; Rates'!$B$16:$B$23,$F8)&gt;0,COUNTIF('1. Rules &amp; Rates'!$B$32:$B$36,$F8)&gt;0),'1. Rules &amp; Rates'!$C$6,'1. Rules &amp; Rates'!$C$7))</f>
        <v/>
      </c>
      <c r="H8" s="27" t="n">
        <v>80000</v>
      </c>
      <c r="I8" s="27" t="n">
        <v>8000</v>
      </c>
      <c r="J8" s="27" t="n">
        <v>0</v>
      </c>
      <c r="K8" s="27" t="n">
        <v>32000</v>
      </c>
      <c r="L8" s="27" t="n">
        <v>8000</v>
      </c>
      <c r="M8" s="28">
        <f>IF($B8="","",($H8+IF('1. Rules &amp; Rates'!$C$10="Yes",$I8,0)+IF('1. Rules &amp; Rates'!$C$11="Yes",$J8,0))*$E8)</f>
        <v/>
      </c>
      <c r="N8" s="28">
        <f>IF($B8="","",$K8*$E8)</f>
        <v/>
      </c>
      <c r="O8" s="28">
        <f>IF($B8="","",$L8*$E8)</f>
        <v/>
      </c>
      <c r="P8" s="28">
        <f>IF($B8="","",$O8-'1. Rules &amp; Rates'!$C$8*$M8)</f>
        <v/>
      </c>
      <c r="Q8" s="28">
        <f>IF($B8="","",$G8*$M8)</f>
        <v/>
      </c>
      <c r="R8" s="29">
        <f>IF($B8="","",MAX(0,MIN($N8,$P8,$Q8)))</f>
        <v/>
      </c>
      <c r="S8" s="30">
        <f>IF($B8="","",IF(COUNTIF('1. Rules &amp; Rates'!$B$32:$B$36,$F8)&gt;0,"Old city name, read as a 50% city. ","")&amp;IF($P8&lt;=0,"None. Rent under 10% of salary",IF($R8=$N8,"(a) HRA received",IF($R8=$P8,"(b) rent less 10%","(c) share of salary"))))</f>
        <v/>
      </c>
    </row>
    <row r="9">
      <c r="B9" s="21" t="inlineStr">
        <is>
          <t>EMP-004</t>
        </is>
      </c>
      <c r="C9" s="24" t="n">
        <v>46113</v>
      </c>
      <c r="D9" s="24" t="n">
        <v>46265</v>
      </c>
      <c r="E9" s="25">
        <f>IF($B9="","",(YEAR($D9)-YEAR($C9))*12+MONTH($D9)-MONTH($C9)+1)</f>
        <v/>
      </c>
      <c r="F9" s="21" t="inlineStr">
        <is>
          <t>Pune</t>
        </is>
      </c>
      <c r="G9" s="26">
        <f>IF($B9="","",IF(OR(COUNTIF('1. Rules &amp; Rates'!$B$16:$B$23,$F9)&gt;0,COUNTIF('1. Rules &amp; Rates'!$B$32:$B$36,$F9)&gt;0),'1. Rules &amp; Rates'!$C$6,'1. Rules &amp; Rates'!$C$7))</f>
        <v/>
      </c>
      <c r="H9" s="27" t="n">
        <v>45000</v>
      </c>
      <c r="I9" s="27" t="n">
        <v>4000</v>
      </c>
      <c r="J9" s="27" t="n">
        <v>0</v>
      </c>
      <c r="K9" s="27" t="n">
        <v>18000</v>
      </c>
      <c r="L9" s="27" t="n">
        <v>22000</v>
      </c>
      <c r="M9" s="28">
        <f>IF($B9="","",($H9+IF('1. Rules &amp; Rates'!$C$10="Yes",$I9,0)+IF('1. Rules &amp; Rates'!$C$11="Yes",$J9,0))*$E9)</f>
        <v/>
      </c>
      <c r="N9" s="28">
        <f>IF($B9="","",$K9*$E9)</f>
        <v/>
      </c>
      <c r="O9" s="28">
        <f>IF($B9="","",$L9*$E9)</f>
        <v/>
      </c>
      <c r="P9" s="28">
        <f>IF($B9="","",$O9-'1. Rules &amp; Rates'!$C$8*$M9)</f>
        <v/>
      </c>
      <c r="Q9" s="28">
        <f>IF($B9="","",$G9*$M9)</f>
        <v/>
      </c>
      <c r="R9" s="29">
        <f>IF($B9="","",MAX(0,MIN($N9,$P9,$Q9)))</f>
        <v/>
      </c>
      <c r="S9" s="30">
        <f>IF($B9="","",IF(COUNTIF('1. Rules &amp; Rates'!$B$32:$B$36,$F9)&gt;0,"Old city name, read as a 50% city. ","")&amp;IF($P9&lt;=0,"None. Rent under 10% of salary",IF($R9=$N9,"(a) HRA received",IF($R9=$P9,"(b) rent less 10%","(c) share of salary"))))</f>
        <v/>
      </c>
    </row>
    <row r="10">
      <c r="B10" s="21" t="inlineStr">
        <is>
          <t>EMP-004</t>
        </is>
      </c>
      <c r="C10" s="24" t="n">
        <v>46266</v>
      </c>
      <c r="D10" s="24" t="n">
        <v>46477</v>
      </c>
      <c r="E10" s="25">
        <f>IF($B10="","",(YEAR($D10)-YEAR($C10))*12+MONTH($D10)-MONTH($C10)+1)</f>
        <v/>
      </c>
      <c r="F10" s="21" t="inlineStr">
        <is>
          <t>Nashik</t>
        </is>
      </c>
      <c r="G10" s="26">
        <f>IF($B10="","",IF(OR(COUNTIF('1. Rules &amp; Rates'!$B$16:$B$23,$F10)&gt;0,COUNTIF('1. Rules &amp; Rates'!$B$32:$B$36,$F10)&gt;0),'1. Rules &amp; Rates'!$C$6,'1. Rules &amp; Rates'!$C$7))</f>
        <v/>
      </c>
      <c r="H10" s="27" t="n">
        <v>45000</v>
      </c>
      <c r="I10" s="27" t="n">
        <v>4000</v>
      </c>
      <c r="J10" s="27" t="n">
        <v>0</v>
      </c>
      <c r="K10" s="27" t="n">
        <v>18000</v>
      </c>
      <c r="L10" s="27" t="n">
        <v>12000</v>
      </c>
      <c r="M10" s="28">
        <f>IF($B10="","",($H10+IF('1. Rules &amp; Rates'!$C$10="Yes",$I10,0)+IF('1. Rules &amp; Rates'!$C$11="Yes",$J10,0))*$E10)</f>
        <v/>
      </c>
      <c r="N10" s="28">
        <f>IF($B10="","",$K10*$E10)</f>
        <v/>
      </c>
      <c r="O10" s="28">
        <f>IF($B10="","",$L10*$E10)</f>
        <v/>
      </c>
      <c r="P10" s="28">
        <f>IF($B10="","",$O10-'1. Rules &amp; Rates'!$C$8*$M10)</f>
        <v/>
      </c>
      <c r="Q10" s="28">
        <f>IF($B10="","",$G10*$M10)</f>
        <v/>
      </c>
      <c r="R10" s="29">
        <f>IF($B10="","",MAX(0,MIN($N10,$P10,$Q10)))</f>
        <v/>
      </c>
      <c r="S10" s="30">
        <f>IF($B10="","",IF(COUNTIF('1. Rules &amp; Rates'!$B$32:$B$36,$F10)&gt;0,"Old city name, read as a 50% city. ","")&amp;IF($P10&lt;=0,"None. Rent under 10% of salary",IF($R10=$N10,"(a) HRA received",IF($R10=$P10,"(b) rent less 10%","(c) share of salary"))))</f>
        <v/>
      </c>
    </row>
    <row r="11">
      <c r="B11" s="21" t="inlineStr">
        <is>
          <t>EMP-005</t>
        </is>
      </c>
      <c r="C11" s="24" t="n">
        <v>46113</v>
      </c>
      <c r="D11" s="24" t="n">
        <v>46477</v>
      </c>
      <c r="E11" s="25">
        <f>IF($B11="","",(YEAR($D11)-YEAR($C11))*12+MONTH($D11)-MONTH($C11)+1)</f>
        <v/>
      </c>
      <c r="F11" s="21" t="inlineStr">
        <is>
          <t>Indore</t>
        </is>
      </c>
      <c r="G11" s="26">
        <f>IF($B11="","",IF(OR(COUNTIF('1. Rules &amp; Rates'!$B$16:$B$23,$F11)&gt;0,COUNTIF('1. Rules &amp; Rates'!$B$32:$B$36,$F11)&gt;0),'1. Rules &amp; Rates'!$C$6,'1. Rules &amp; Rates'!$C$7))</f>
        <v/>
      </c>
      <c r="H11" s="27" t="n">
        <v>30000</v>
      </c>
      <c r="I11" s="27" t="n">
        <v>2500</v>
      </c>
      <c r="J11" s="27" t="n">
        <v>0</v>
      </c>
      <c r="K11" s="27" t="n">
        <v>12000</v>
      </c>
      <c r="L11" s="27" t="n">
        <v>8500</v>
      </c>
      <c r="M11" s="28">
        <f>IF($B11="","",($H11+IF('1. Rules &amp; Rates'!$C$10="Yes",$I11,0)+IF('1. Rules &amp; Rates'!$C$11="Yes",$J11,0))*$E11)</f>
        <v/>
      </c>
      <c r="N11" s="28">
        <f>IF($B11="","",$K11*$E11)</f>
        <v/>
      </c>
      <c r="O11" s="28">
        <f>IF($B11="","",$L11*$E11)</f>
        <v/>
      </c>
      <c r="P11" s="28">
        <f>IF($B11="","",$O11-'1. Rules &amp; Rates'!$C$8*$M11)</f>
        <v/>
      </c>
      <c r="Q11" s="28">
        <f>IF($B11="","",$G11*$M11)</f>
        <v/>
      </c>
      <c r="R11" s="29">
        <f>IF($B11="","",MAX(0,MIN($N11,$P11,$Q11)))</f>
        <v/>
      </c>
      <c r="S11" s="30">
        <f>IF($B11="","",IF(COUNTIF('1. Rules &amp; Rates'!$B$32:$B$36,$F11)&gt;0,"Old city name, read as a 50% city. ","")&amp;IF($P11&lt;=0,"None. Rent under 10% of salary",IF($R11=$N11,"(a) HRA received",IF($R11=$P11,"(b) rent less 10%","(c) share of salary"))))</f>
        <v/>
      </c>
    </row>
    <row r="12">
      <c r="B12" s="21" t="n"/>
      <c r="C12" s="24" t="n"/>
      <c r="D12" s="24" t="n"/>
      <c r="E12" s="25">
        <f>IF($B12="","",(YEAR($D12)-YEAR($C12))*12+MONTH($D12)-MONTH($C12)+1)</f>
        <v/>
      </c>
      <c r="F12" s="21" t="n"/>
      <c r="G12" s="26">
        <f>IF($B12="","",IF(OR(COUNTIF('1. Rules &amp; Rates'!$B$16:$B$23,$F12)&gt;0,COUNTIF('1. Rules &amp; Rates'!$B$32:$B$36,$F12)&gt;0),'1. Rules &amp; Rates'!$C$6,'1. Rules &amp; Rates'!$C$7))</f>
        <v/>
      </c>
      <c r="H12" s="27" t="n"/>
      <c r="I12" s="27" t="n"/>
      <c r="J12" s="27" t="n"/>
      <c r="K12" s="27" t="n"/>
      <c r="L12" s="27" t="n"/>
      <c r="M12" s="28">
        <f>IF($B12="","",($H12+IF('1. Rules &amp; Rates'!$C$10="Yes",$I12,0)+IF('1. Rules &amp; Rates'!$C$11="Yes",$J12,0))*$E12)</f>
        <v/>
      </c>
      <c r="N12" s="28">
        <f>IF($B12="","",$K12*$E12)</f>
        <v/>
      </c>
      <c r="O12" s="28">
        <f>IF($B12="","",$L12*$E12)</f>
        <v/>
      </c>
      <c r="P12" s="28">
        <f>IF($B12="","",$O12-'1. Rules &amp; Rates'!$C$8*$M12)</f>
        <v/>
      </c>
      <c r="Q12" s="28">
        <f>IF($B12="","",$G12*$M12)</f>
        <v/>
      </c>
      <c r="R12" s="29">
        <f>IF($B12="","",MAX(0,MIN($N12,$P12,$Q12)))</f>
        <v/>
      </c>
      <c r="S12" s="30">
        <f>IF($B12="","",IF(COUNTIF('1. Rules &amp; Rates'!$B$32:$B$36,$F12)&gt;0,"Old city name, read as a 50% city. ","")&amp;IF($P12&lt;=0,"None. Rent under 10% of salary",IF($R12=$N12,"(a) HRA received",IF($R12=$P12,"(b) rent less 10%","(c) share of salary"))))</f>
        <v/>
      </c>
    </row>
    <row r="13">
      <c r="B13" s="21" t="n"/>
      <c r="C13" s="24" t="n"/>
      <c r="D13" s="24" t="n"/>
      <c r="E13" s="25">
        <f>IF($B13="","",(YEAR($D13)-YEAR($C13))*12+MONTH($D13)-MONTH($C13)+1)</f>
        <v/>
      </c>
      <c r="F13" s="21" t="n"/>
      <c r="G13" s="26">
        <f>IF($B13="","",IF(OR(COUNTIF('1. Rules &amp; Rates'!$B$16:$B$23,$F13)&gt;0,COUNTIF('1. Rules &amp; Rates'!$B$32:$B$36,$F13)&gt;0),'1. Rules &amp; Rates'!$C$6,'1. Rules &amp; Rates'!$C$7))</f>
        <v/>
      </c>
      <c r="H13" s="27" t="n"/>
      <c r="I13" s="27" t="n"/>
      <c r="J13" s="27" t="n"/>
      <c r="K13" s="27" t="n"/>
      <c r="L13" s="27" t="n"/>
      <c r="M13" s="28">
        <f>IF($B13="","",($H13+IF('1. Rules &amp; Rates'!$C$10="Yes",$I13,0)+IF('1. Rules &amp; Rates'!$C$11="Yes",$J13,0))*$E13)</f>
        <v/>
      </c>
      <c r="N13" s="28">
        <f>IF($B13="","",$K13*$E13)</f>
        <v/>
      </c>
      <c r="O13" s="28">
        <f>IF($B13="","",$L13*$E13)</f>
        <v/>
      </c>
      <c r="P13" s="28">
        <f>IF($B13="","",$O13-'1. Rules &amp; Rates'!$C$8*$M13)</f>
        <v/>
      </c>
      <c r="Q13" s="28">
        <f>IF($B13="","",$G13*$M13)</f>
        <v/>
      </c>
      <c r="R13" s="29">
        <f>IF($B13="","",MAX(0,MIN($N13,$P13,$Q13)))</f>
        <v/>
      </c>
      <c r="S13" s="30">
        <f>IF($B13="","",IF(COUNTIF('1. Rules &amp; Rates'!$B$32:$B$36,$F13)&gt;0,"Old city name, read as a 50% city. ","")&amp;IF($P13&lt;=0,"None. Rent under 10% of salary",IF($R13=$N13,"(a) HRA received",IF($R13=$P13,"(b) rent less 10%","(c) share of salary"))))</f>
        <v/>
      </c>
    </row>
    <row r="14">
      <c r="B14" s="21" t="n"/>
      <c r="C14" s="24" t="n"/>
      <c r="D14" s="24" t="n"/>
      <c r="E14" s="25">
        <f>IF($B14="","",(YEAR($D14)-YEAR($C14))*12+MONTH($D14)-MONTH($C14)+1)</f>
        <v/>
      </c>
      <c r="F14" s="21" t="n"/>
      <c r="G14" s="26">
        <f>IF($B14="","",IF(OR(COUNTIF('1. Rules &amp; Rates'!$B$16:$B$23,$F14)&gt;0,COUNTIF('1. Rules &amp; Rates'!$B$32:$B$36,$F14)&gt;0),'1. Rules &amp; Rates'!$C$6,'1. Rules &amp; Rates'!$C$7))</f>
        <v/>
      </c>
      <c r="H14" s="27" t="n"/>
      <c r="I14" s="27" t="n"/>
      <c r="J14" s="27" t="n"/>
      <c r="K14" s="27" t="n"/>
      <c r="L14" s="27" t="n"/>
      <c r="M14" s="28">
        <f>IF($B14="","",($H14+IF('1. Rules &amp; Rates'!$C$10="Yes",$I14,0)+IF('1. Rules &amp; Rates'!$C$11="Yes",$J14,0))*$E14)</f>
        <v/>
      </c>
      <c r="N14" s="28">
        <f>IF($B14="","",$K14*$E14)</f>
        <v/>
      </c>
      <c r="O14" s="28">
        <f>IF($B14="","",$L14*$E14)</f>
        <v/>
      </c>
      <c r="P14" s="28">
        <f>IF($B14="","",$O14-'1. Rules &amp; Rates'!$C$8*$M14)</f>
        <v/>
      </c>
      <c r="Q14" s="28">
        <f>IF($B14="","",$G14*$M14)</f>
        <v/>
      </c>
      <c r="R14" s="29">
        <f>IF($B14="","",MAX(0,MIN($N14,$P14,$Q14)))</f>
        <v/>
      </c>
      <c r="S14" s="30">
        <f>IF($B14="","",IF(COUNTIF('1. Rules &amp; Rates'!$B$32:$B$36,$F14)&gt;0,"Old city name, read as a 50% city. ","")&amp;IF($P14&lt;=0,"None. Rent under 10% of salary",IF($R14=$N14,"(a) HRA received",IF($R14=$P14,"(b) rent less 10%","(c) share of salary"))))</f>
        <v/>
      </c>
    </row>
    <row r="15">
      <c r="B15" s="21" t="n"/>
      <c r="C15" s="24" t="n"/>
      <c r="D15" s="24" t="n"/>
      <c r="E15" s="25">
        <f>IF($B15="","",(YEAR($D15)-YEAR($C15))*12+MONTH($D15)-MONTH($C15)+1)</f>
        <v/>
      </c>
      <c r="F15" s="21" t="n"/>
      <c r="G15" s="26">
        <f>IF($B15="","",IF(OR(COUNTIF('1. Rules &amp; Rates'!$B$16:$B$23,$F15)&gt;0,COUNTIF('1. Rules &amp; Rates'!$B$32:$B$36,$F15)&gt;0),'1. Rules &amp; Rates'!$C$6,'1. Rules &amp; Rates'!$C$7))</f>
        <v/>
      </c>
      <c r="H15" s="27" t="n"/>
      <c r="I15" s="27" t="n"/>
      <c r="J15" s="27" t="n"/>
      <c r="K15" s="27" t="n"/>
      <c r="L15" s="27" t="n"/>
      <c r="M15" s="28">
        <f>IF($B15="","",($H15+IF('1. Rules &amp; Rates'!$C$10="Yes",$I15,0)+IF('1. Rules &amp; Rates'!$C$11="Yes",$J15,0))*$E15)</f>
        <v/>
      </c>
      <c r="N15" s="28">
        <f>IF($B15="","",$K15*$E15)</f>
        <v/>
      </c>
      <c r="O15" s="28">
        <f>IF($B15="","",$L15*$E15)</f>
        <v/>
      </c>
      <c r="P15" s="28">
        <f>IF($B15="","",$O15-'1. Rules &amp; Rates'!$C$8*$M15)</f>
        <v/>
      </c>
      <c r="Q15" s="28">
        <f>IF($B15="","",$G15*$M15)</f>
        <v/>
      </c>
      <c r="R15" s="29">
        <f>IF($B15="","",MAX(0,MIN($N15,$P15,$Q15)))</f>
        <v/>
      </c>
      <c r="S15" s="30">
        <f>IF($B15="","",IF(COUNTIF('1. Rules &amp; Rates'!$B$32:$B$36,$F15)&gt;0,"Old city name, read as a 50% city. ","")&amp;IF($P15&lt;=0,"None. Rent under 10% of salary",IF($R15=$N15,"(a) HRA received",IF($R15=$P15,"(b) rent less 10%","(c) share of salary"))))</f>
        <v/>
      </c>
    </row>
    <row r="16">
      <c r="B16" s="21" t="n"/>
      <c r="C16" s="24" t="n"/>
      <c r="D16" s="24" t="n"/>
      <c r="E16" s="25">
        <f>IF($B16="","",(YEAR($D16)-YEAR($C16))*12+MONTH($D16)-MONTH($C16)+1)</f>
        <v/>
      </c>
      <c r="F16" s="21" t="n"/>
      <c r="G16" s="26">
        <f>IF($B16="","",IF(OR(COUNTIF('1. Rules &amp; Rates'!$B$16:$B$23,$F16)&gt;0,COUNTIF('1. Rules &amp; Rates'!$B$32:$B$36,$F16)&gt;0),'1. Rules &amp; Rates'!$C$6,'1. Rules &amp; Rates'!$C$7))</f>
        <v/>
      </c>
      <c r="H16" s="27" t="n"/>
      <c r="I16" s="27" t="n"/>
      <c r="J16" s="27" t="n"/>
      <c r="K16" s="27" t="n"/>
      <c r="L16" s="27" t="n"/>
      <c r="M16" s="28">
        <f>IF($B16="","",($H16+IF('1. Rules &amp; Rates'!$C$10="Yes",$I16,0)+IF('1. Rules &amp; Rates'!$C$11="Yes",$J16,0))*$E16)</f>
        <v/>
      </c>
      <c r="N16" s="28">
        <f>IF($B16="","",$K16*$E16)</f>
        <v/>
      </c>
      <c r="O16" s="28">
        <f>IF($B16="","",$L16*$E16)</f>
        <v/>
      </c>
      <c r="P16" s="28">
        <f>IF($B16="","",$O16-'1. Rules &amp; Rates'!$C$8*$M16)</f>
        <v/>
      </c>
      <c r="Q16" s="28">
        <f>IF($B16="","",$G16*$M16)</f>
        <v/>
      </c>
      <c r="R16" s="29">
        <f>IF($B16="","",MAX(0,MIN($N16,$P16,$Q16)))</f>
        <v/>
      </c>
      <c r="S16" s="30">
        <f>IF($B16="","",IF(COUNTIF('1. Rules &amp; Rates'!$B$32:$B$36,$F16)&gt;0,"Old city name, read as a 50% city. ","")&amp;IF($P16&lt;=0,"None. Rent under 10% of salary",IF($R16=$N16,"(a) HRA received",IF($R16=$P16,"(b) rent less 10%","(c) share of salary"))))</f>
        <v/>
      </c>
    </row>
    <row r="17">
      <c r="B17" s="21" t="n"/>
      <c r="C17" s="24" t="n"/>
      <c r="D17" s="24" t="n"/>
      <c r="E17" s="25">
        <f>IF($B17="","",(YEAR($D17)-YEAR($C17))*12+MONTH($D17)-MONTH($C17)+1)</f>
        <v/>
      </c>
      <c r="F17" s="21" t="n"/>
      <c r="G17" s="26">
        <f>IF($B17="","",IF(OR(COUNTIF('1. Rules &amp; Rates'!$B$16:$B$23,$F17)&gt;0,COUNTIF('1. Rules &amp; Rates'!$B$32:$B$36,$F17)&gt;0),'1. Rules &amp; Rates'!$C$6,'1. Rules &amp; Rates'!$C$7))</f>
        <v/>
      </c>
      <c r="H17" s="27" t="n"/>
      <c r="I17" s="27" t="n"/>
      <c r="J17" s="27" t="n"/>
      <c r="K17" s="27" t="n"/>
      <c r="L17" s="27" t="n"/>
      <c r="M17" s="28">
        <f>IF($B17="","",($H17+IF('1. Rules &amp; Rates'!$C$10="Yes",$I17,0)+IF('1. Rules &amp; Rates'!$C$11="Yes",$J17,0))*$E17)</f>
        <v/>
      </c>
      <c r="N17" s="28">
        <f>IF($B17="","",$K17*$E17)</f>
        <v/>
      </c>
      <c r="O17" s="28">
        <f>IF($B17="","",$L17*$E17)</f>
        <v/>
      </c>
      <c r="P17" s="28">
        <f>IF($B17="","",$O17-'1. Rules &amp; Rates'!$C$8*$M17)</f>
        <v/>
      </c>
      <c r="Q17" s="28">
        <f>IF($B17="","",$G17*$M17)</f>
        <v/>
      </c>
      <c r="R17" s="29">
        <f>IF($B17="","",MAX(0,MIN($N17,$P17,$Q17)))</f>
        <v/>
      </c>
      <c r="S17" s="30">
        <f>IF($B17="","",IF(COUNTIF('1. Rules &amp; Rates'!$B$32:$B$36,$F17)&gt;0,"Old city name, read as a 50% city. ","")&amp;IF($P17&lt;=0,"None. Rent under 10% of salary",IF($R17=$N17,"(a) HRA received",IF($R17=$P17,"(b) rent less 10%","(c) share of salary"))))</f>
        <v/>
      </c>
    </row>
    <row r="18">
      <c r="B18" s="21" t="n"/>
      <c r="C18" s="24" t="n"/>
      <c r="D18" s="24" t="n"/>
      <c r="E18" s="25">
        <f>IF($B18="","",(YEAR($D18)-YEAR($C18))*12+MONTH($D18)-MONTH($C18)+1)</f>
        <v/>
      </c>
      <c r="F18" s="21" t="n"/>
      <c r="G18" s="26">
        <f>IF($B18="","",IF(OR(COUNTIF('1. Rules &amp; Rates'!$B$16:$B$23,$F18)&gt;0,COUNTIF('1. Rules &amp; Rates'!$B$32:$B$36,$F18)&gt;0),'1. Rules &amp; Rates'!$C$6,'1. Rules &amp; Rates'!$C$7))</f>
        <v/>
      </c>
      <c r="H18" s="27" t="n"/>
      <c r="I18" s="27" t="n"/>
      <c r="J18" s="27" t="n"/>
      <c r="K18" s="27" t="n"/>
      <c r="L18" s="27" t="n"/>
      <c r="M18" s="28">
        <f>IF($B18="","",($H18+IF('1. Rules &amp; Rates'!$C$10="Yes",$I18,0)+IF('1. Rules &amp; Rates'!$C$11="Yes",$J18,0))*$E18)</f>
        <v/>
      </c>
      <c r="N18" s="28">
        <f>IF($B18="","",$K18*$E18)</f>
        <v/>
      </c>
      <c r="O18" s="28">
        <f>IF($B18="","",$L18*$E18)</f>
        <v/>
      </c>
      <c r="P18" s="28">
        <f>IF($B18="","",$O18-'1. Rules &amp; Rates'!$C$8*$M18)</f>
        <v/>
      </c>
      <c r="Q18" s="28">
        <f>IF($B18="","",$G18*$M18)</f>
        <v/>
      </c>
      <c r="R18" s="29">
        <f>IF($B18="","",MAX(0,MIN($N18,$P18,$Q18)))</f>
        <v/>
      </c>
      <c r="S18" s="30">
        <f>IF($B18="","",IF(COUNTIF('1. Rules &amp; Rates'!$B$32:$B$36,$F18)&gt;0,"Old city name, read as a 50% city. ","")&amp;IF($P18&lt;=0,"None. Rent under 10% of salary",IF($R18=$N18,"(a) HRA received",IF($R18=$P18,"(b) rent less 10%","(c) share of salary"))))</f>
        <v/>
      </c>
    </row>
    <row r="19">
      <c r="B19" s="21" t="n"/>
      <c r="C19" s="24" t="n"/>
      <c r="D19" s="24" t="n"/>
      <c r="E19" s="25">
        <f>IF($B19="","",(YEAR($D19)-YEAR($C19))*12+MONTH($D19)-MONTH($C19)+1)</f>
        <v/>
      </c>
      <c r="F19" s="21" t="n"/>
      <c r="G19" s="26">
        <f>IF($B19="","",IF(OR(COUNTIF('1. Rules &amp; Rates'!$B$16:$B$23,$F19)&gt;0,COUNTIF('1. Rules &amp; Rates'!$B$32:$B$36,$F19)&gt;0),'1. Rules &amp; Rates'!$C$6,'1. Rules &amp; Rates'!$C$7))</f>
        <v/>
      </c>
      <c r="H19" s="27" t="n"/>
      <c r="I19" s="27" t="n"/>
      <c r="J19" s="27" t="n"/>
      <c r="K19" s="27" t="n"/>
      <c r="L19" s="27" t="n"/>
      <c r="M19" s="28">
        <f>IF($B19="","",($H19+IF('1. Rules &amp; Rates'!$C$10="Yes",$I19,0)+IF('1. Rules &amp; Rates'!$C$11="Yes",$J19,0))*$E19)</f>
        <v/>
      </c>
      <c r="N19" s="28">
        <f>IF($B19="","",$K19*$E19)</f>
        <v/>
      </c>
      <c r="O19" s="28">
        <f>IF($B19="","",$L19*$E19)</f>
        <v/>
      </c>
      <c r="P19" s="28">
        <f>IF($B19="","",$O19-'1. Rules &amp; Rates'!$C$8*$M19)</f>
        <v/>
      </c>
      <c r="Q19" s="28">
        <f>IF($B19="","",$G19*$M19)</f>
        <v/>
      </c>
      <c r="R19" s="29">
        <f>IF($B19="","",MAX(0,MIN($N19,$P19,$Q19)))</f>
        <v/>
      </c>
      <c r="S19" s="30">
        <f>IF($B19="","",IF(COUNTIF('1. Rules &amp; Rates'!$B$32:$B$36,$F19)&gt;0,"Old city name, read as a 50% city. ","")&amp;IF($P19&lt;=0,"None. Rent under 10% of salary",IF($R19=$N19,"(a) HRA received",IF($R19=$P19,"(b) rent less 10%","(c) share of salary"))))</f>
        <v/>
      </c>
    </row>
    <row r="20">
      <c r="B20" s="21" t="n"/>
      <c r="C20" s="24" t="n"/>
      <c r="D20" s="24" t="n"/>
      <c r="E20" s="25">
        <f>IF($B20="","",(YEAR($D20)-YEAR($C20))*12+MONTH($D20)-MONTH($C20)+1)</f>
        <v/>
      </c>
      <c r="F20" s="21" t="n"/>
      <c r="G20" s="26">
        <f>IF($B20="","",IF(OR(COUNTIF('1. Rules &amp; Rates'!$B$16:$B$23,$F20)&gt;0,COUNTIF('1. Rules &amp; Rates'!$B$32:$B$36,$F20)&gt;0),'1. Rules &amp; Rates'!$C$6,'1. Rules &amp; Rates'!$C$7))</f>
        <v/>
      </c>
      <c r="H20" s="27" t="n"/>
      <c r="I20" s="27" t="n"/>
      <c r="J20" s="27" t="n"/>
      <c r="K20" s="27" t="n"/>
      <c r="L20" s="27" t="n"/>
      <c r="M20" s="28">
        <f>IF($B20="","",($H20+IF('1. Rules &amp; Rates'!$C$10="Yes",$I20,0)+IF('1. Rules &amp; Rates'!$C$11="Yes",$J20,0))*$E20)</f>
        <v/>
      </c>
      <c r="N20" s="28">
        <f>IF($B20="","",$K20*$E20)</f>
        <v/>
      </c>
      <c r="O20" s="28">
        <f>IF($B20="","",$L20*$E20)</f>
        <v/>
      </c>
      <c r="P20" s="28">
        <f>IF($B20="","",$O20-'1. Rules &amp; Rates'!$C$8*$M20)</f>
        <v/>
      </c>
      <c r="Q20" s="28">
        <f>IF($B20="","",$G20*$M20)</f>
        <v/>
      </c>
      <c r="R20" s="29">
        <f>IF($B20="","",MAX(0,MIN($N20,$P20,$Q20)))</f>
        <v/>
      </c>
      <c r="S20" s="30">
        <f>IF($B20="","",IF(COUNTIF('1. Rules &amp; Rates'!$B$32:$B$36,$F20)&gt;0,"Old city name, read as a 50% city. ","")&amp;IF($P20&lt;=0,"None. Rent under 10% of salary",IF($R20=$N20,"(a) HRA received",IF($R20=$P20,"(b) rent less 10%","(c) share of salary"))))</f>
        <v/>
      </c>
    </row>
    <row r="21">
      <c r="B21" s="21" t="n"/>
      <c r="C21" s="24" t="n"/>
      <c r="D21" s="24" t="n"/>
      <c r="E21" s="25">
        <f>IF($B21="","",(YEAR($D21)-YEAR($C21))*12+MONTH($D21)-MONTH($C21)+1)</f>
        <v/>
      </c>
      <c r="F21" s="21" t="n"/>
      <c r="G21" s="26">
        <f>IF($B21="","",IF(OR(COUNTIF('1. Rules &amp; Rates'!$B$16:$B$23,$F21)&gt;0,COUNTIF('1. Rules &amp; Rates'!$B$32:$B$36,$F21)&gt;0),'1. Rules &amp; Rates'!$C$6,'1. Rules &amp; Rates'!$C$7))</f>
        <v/>
      </c>
      <c r="H21" s="27" t="n"/>
      <c r="I21" s="27" t="n"/>
      <c r="J21" s="27" t="n"/>
      <c r="K21" s="27" t="n"/>
      <c r="L21" s="27" t="n"/>
      <c r="M21" s="28">
        <f>IF($B21="","",($H21+IF('1. Rules &amp; Rates'!$C$10="Yes",$I21,0)+IF('1. Rules &amp; Rates'!$C$11="Yes",$J21,0))*$E21)</f>
        <v/>
      </c>
      <c r="N21" s="28">
        <f>IF($B21="","",$K21*$E21)</f>
        <v/>
      </c>
      <c r="O21" s="28">
        <f>IF($B21="","",$L21*$E21)</f>
        <v/>
      </c>
      <c r="P21" s="28">
        <f>IF($B21="","",$O21-'1. Rules &amp; Rates'!$C$8*$M21)</f>
        <v/>
      </c>
      <c r="Q21" s="28">
        <f>IF($B21="","",$G21*$M21)</f>
        <v/>
      </c>
      <c r="R21" s="29">
        <f>IF($B21="","",MAX(0,MIN($N21,$P21,$Q21)))</f>
        <v/>
      </c>
      <c r="S21" s="30">
        <f>IF($B21="","",IF(COUNTIF('1. Rules &amp; Rates'!$B$32:$B$36,$F21)&gt;0,"Old city name, read as a 50% city. ","")&amp;IF($P21&lt;=0,"None. Rent under 10% of salary",IF($R21=$N21,"(a) HRA received",IF($R21=$P21,"(b) rent less 10%","(c) share of salary"))))</f>
        <v/>
      </c>
    </row>
    <row r="22">
      <c r="B22" s="21" t="n"/>
      <c r="C22" s="24" t="n"/>
      <c r="D22" s="24" t="n"/>
      <c r="E22" s="25">
        <f>IF($B22="","",(YEAR($D22)-YEAR($C22))*12+MONTH($D22)-MONTH($C22)+1)</f>
        <v/>
      </c>
      <c r="F22" s="21" t="n"/>
      <c r="G22" s="26">
        <f>IF($B22="","",IF(OR(COUNTIF('1. Rules &amp; Rates'!$B$16:$B$23,$F22)&gt;0,COUNTIF('1. Rules &amp; Rates'!$B$32:$B$36,$F22)&gt;0),'1. Rules &amp; Rates'!$C$6,'1. Rules &amp; Rates'!$C$7))</f>
        <v/>
      </c>
      <c r="H22" s="27" t="n"/>
      <c r="I22" s="27" t="n"/>
      <c r="J22" s="27" t="n"/>
      <c r="K22" s="27" t="n"/>
      <c r="L22" s="27" t="n"/>
      <c r="M22" s="28">
        <f>IF($B22="","",($H22+IF('1. Rules &amp; Rates'!$C$10="Yes",$I22,0)+IF('1. Rules &amp; Rates'!$C$11="Yes",$J22,0))*$E22)</f>
        <v/>
      </c>
      <c r="N22" s="28">
        <f>IF($B22="","",$K22*$E22)</f>
        <v/>
      </c>
      <c r="O22" s="28">
        <f>IF($B22="","",$L22*$E22)</f>
        <v/>
      </c>
      <c r="P22" s="28">
        <f>IF($B22="","",$O22-'1. Rules &amp; Rates'!$C$8*$M22)</f>
        <v/>
      </c>
      <c r="Q22" s="28">
        <f>IF($B22="","",$G22*$M22)</f>
        <v/>
      </c>
      <c r="R22" s="29">
        <f>IF($B22="","",MAX(0,MIN($N22,$P22,$Q22)))</f>
        <v/>
      </c>
      <c r="S22" s="30">
        <f>IF($B22="","",IF(COUNTIF('1. Rules &amp; Rates'!$B$32:$B$36,$F22)&gt;0,"Old city name, read as a 50% city. ","")&amp;IF($P22&lt;=0,"None. Rent under 10% of salary",IF($R22=$N22,"(a) HRA received",IF($R22=$P22,"(b) rent less 10%","(c) share of salary"))))</f>
        <v/>
      </c>
    </row>
    <row r="23">
      <c r="B23" s="21" t="n"/>
      <c r="C23" s="24" t="n"/>
      <c r="D23" s="24" t="n"/>
      <c r="E23" s="25">
        <f>IF($B23="","",(YEAR($D23)-YEAR($C23))*12+MONTH($D23)-MONTH($C23)+1)</f>
        <v/>
      </c>
      <c r="F23" s="21" t="n"/>
      <c r="G23" s="26">
        <f>IF($B23="","",IF(OR(COUNTIF('1. Rules &amp; Rates'!$B$16:$B$23,$F23)&gt;0,COUNTIF('1. Rules &amp; Rates'!$B$32:$B$36,$F23)&gt;0),'1. Rules &amp; Rates'!$C$6,'1. Rules &amp; Rates'!$C$7))</f>
        <v/>
      </c>
      <c r="H23" s="27" t="n"/>
      <c r="I23" s="27" t="n"/>
      <c r="J23" s="27" t="n"/>
      <c r="K23" s="27" t="n"/>
      <c r="L23" s="27" t="n"/>
      <c r="M23" s="28">
        <f>IF($B23="","",($H23+IF('1. Rules &amp; Rates'!$C$10="Yes",$I23,0)+IF('1. Rules &amp; Rates'!$C$11="Yes",$J23,0))*$E23)</f>
        <v/>
      </c>
      <c r="N23" s="28">
        <f>IF($B23="","",$K23*$E23)</f>
        <v/>
      </c>
      <c r="O23" s="28">
        <f>IF($B23="","",$L23*$E23)</f>
        <v/>
      </c>
      <c r="P23" s="28">
        <f>IF($B23="","",$O23-'1. Rules &amp; Rates'!$C$8*$M23)</f>
        <v/>
      </c>
      <c r="Q23" s="28">
        <f>IF($B23="","",$G23*$M23)</f>
        <v/>
      </c>
      <c r="R23" s="29">
        <f>IF($B23="","",MAX(0,MIN($N23,$P23,$Q23)))</f>
        <v/>
      </c>
      <c r="S23" s="30">
        <f>IF($B23="","",IF(COUNTIF('1. Rules &amp; Rates'!$B$32:$B$36,$F23)&gt;0,"Old city name, read as a 50% city. ","")&amp;IF($P23&lt;=0,"None. Rent under 10% of salary",IF($R23=$N23,"(a) HRA received",IF($R23=$P23,"(b) rent less 10%","(c) share of salary"))))</f>
        <v/>
      </c>
    </row>
    <row r="24">
      <c r="B24" s="21" t="n"/>
      <c r="C24" s="24" t="n"/>
      <c r="D24" s="24" t="n"/>
      <c r="E24" s="25">
        <f>IF($B24="","",(YEAR($D24)-YEAR($C24))*12+MONTH($D24)-MONTH($C24)+1)</f>
        <v/>
      </c>
      <c r="F24" s="21" t="n"/>
      <c r="G24" s="26">
        <f>IF($B24="","",IF(OR(COUNTIF('1. Rules &amp; Rates'!$B$16:$B$23,$F24)&gt;0,COUNTIF('1. Rules &amp; Rates'!$B$32:$B$36,$F24)&gt;0),'1. Rules &amp; Rates'!$C$6,'1. Rules &amp; Rates'!$C$7))</f>
        <v/>
      </c>
      <c r="H24" s="27" t="n"/>
      <c r="I24" s="27" t="n"/>
      <c r="J24" s="27" t="n"/>
      <c r="K24" s="27" t="n"/>
      <c r="L24" s="27" t="n"/>
      <c r="M24" s="28">
        <f>IF($B24="","",($H24+IF('1. Rules &amp; Rates'!$C$10="Yes",$I24,0)+IF('1. Rules &amp; Rates'!$C$11="Yes",$J24,0))*$E24)</f>
        <v/>
      </c>
      <c r="N24" s="28">
        <f>IF($B24="","",$K24*$E24)</f>
        <v/>
      </c>
      <c r="O24" s="28">
        <f>IF($B24="","",$L24*$E24)</f>
        <v/>
      </c>
      <c r="P24" s="28">
        <f>IF($B24="","",$O24-'1. Rules &amp; Rates'!$C$8*$M24)</f>
        <v/>
      </c>
      <c r="Q24" s="28">
        <f>IF($B24="","",$G24*$M24)</f>
        <v/>
      </c>
      <c r="R24" s="29">
        <f>IF($B24="","",MAX(0,MIN($N24,$P24,$Q24)))</f>
        <v/>
      </c>
      <c r="S24" s="30">
        <f>IF($B24="","",IF(COUNTIF('1. Rules &amp; Rates'!$B$32:$B$36,$F24)&gt;0,"Old city name, read as a 50% city. ","")&amp;IF($P24&lt;=0,"None. Rent under 10% of salary",IF($R24=$N24,"(a) HRA received",IF($R24=$P24,"(b) rent less 10%","(c) share of salary"))))</f>
        <v/>
      </c>
    </row>
    <row r="25">
      <c r="B25" s="21" t="n"/>
      <c r="C25" s="24" t="n"/>
      <c r="D25" s="24" t="n"/>
      <c r="E25" s="25">
        <f>IF($B25="","",(YEAR($D25)-YEAR($C25))*12+MONTH($D25)-MONTH($C25)+1)</f>
        <v/>
      </c>
      <c r="F25" s="21" t="n"/>
      <c r="G25" s="26">
        <f>IF($B25="","",IF(OR(COUNTIF('1. Rules &amp; Rates'!$B$16:$B$23,$F25)&gt;0,COUNTIF('1. Rules &amp; Rates'!$B$32:$B$36,$F25)&gt;0),'1. Rules &amp; Rates'!$C$6,'1. Rules &amp; Rates'!$C$7))</f>
        <v/>
      </c>
      <c r="H25" s="27" t="n"/>
      <c r="I25" s="27" t="n"/>
      <c r="J25" s="27" t="n"/>
      <c r="K25" s="27" t="n"/>
      <c r="L25" s="27" t="n"/>
      <c r="M25" s="28">
        <f>IF($B25="","",($H25+IF('1. Rules &amp; Rates'!$C$10="Yes",$I25,0)+IF('1. Rules &amp; Rates'!$C$11="Yes",$J25,0))*$E25)</f>
        <v/>
      </c>
      <c r="N25" s="28">
        <f>IF($B25="","",$K25*$E25)</f>
        <v/>
      </c>
      <c r="O25" s="28">
        <f>IF($B25="","",$L25*$E25)</f>
        <v/>
      </c>
      <c r="P25" s="28">
        <f>IF($B25="","",$O25-'1. Rules &amp; Rates'!$C$8*$M25)</f>
        <v/>
      </c>
      <c r="Q25" s="28">
        <f>IF($B25="","",$G25*$M25)</f>
        <v/>
      </c>
      <c r="R25" s="29">
        <f>IF($B25="","",MAX(0,MIN($N25,$P25,$Q25)))</f>
        <v/>
      </c>
      <c r="S25" s="30">
        <f>IF($B25="","",IF(COUNTIF('1. Rules &amp; Rates'!$B$32:$B$36,$F25)&gt;0,"Old city name, read as a 50% city. ","")&amp;IF($P25&lt;=0,"None. Rent under 10% of salary",IF($R25=$N25,"(a) HRA received",IF($R25=$P25,"(b) rent less 10%","(c) share of salary"))))</f>
        <v/>
      </c>
    </row>
    <row r="26">
      <c r="B26" s="21" t="n"/>
      <c r="C26" s="24" t="n"/>
      <c r="D26" s="24" t="n"/>
      <c r="E26" s="25">
        <f>IF($B26="","",(YEAR($D26)-YEAR($C26))*12+MONTH($D26)-MONTH($C26)+1)</f>
        <v/>
      </c>
      <c r="F26" s="21" t="n"/>
      <c r="G26" s="26">
        <f>IF($B26="","",IF(OR(COUNTIF('1. Rules &amp; Rates'!$B$16:$B$23,$F26)&gt;0,COUNTIF('1. Rules &amp; Rates'!$B$32:$B$36,$F26)&gt;0),'1. Rules &amp; Rates'!$C$6,'1. Rules &amp; Rates'!$C$7))</f>
        <v/>
      </c>
      <c r="H26" s="27" t="n"/>
      <c r="I26" s="27" t="n"/>
      <c r="J26" s="27" t="n"/>
      <c r="K26" s="27" t="n"/>
      <c r="L26" s="27" t="n"/>
      <c r="M26" s="28">
        <f>IF($B26="","",($H26+IF('1. Rules &amp; Rates'!$C$10="Yes",$I26,0)+IF('1. Rules &amp; Rates'!$C$11="Yes",$J26,0))*$E26)</f>
        <v/>
      </c>
      <c r="N26" s="28">
        <f>IF($B26="","",$K26*$E26)</f>
        <v/>
      </c>
      <c r="O26" s="28">
        <f>IF($B26="","",$L26*$E26)</f>
        <v/>
      </c>
      <c r="P26" s="28">
        <f>IF($B26="","",$O26-'1. Rules &amp; Rates'!$C$8*$M26)</f>
        <v/>
      </c>
      <c r="Q26" s="28">
        <f>IF($B26="","",$G26*$M26)</f>
        <v/>
      </c>
      <c r="R26" s="29">
        <f>IF($B26="","",MAX(0,MIN($N26,$P26,$Q26)))</f>
        <v/>
      </c>
      <c r="S26" s="30">
        <f>IF($B26="","",IF(COUNTIF('1. Rules &amp; Rates'!$B$32:$B$36,$F26)&gt;0,"Old city name, read as a 50% city. ","")&amp;IF($P26&lt;=0,"None. Rent under 10% of salary",IF($R26=$N26,"(a) HRA received",IF($R26=$P26,"(b) rent less 10%","(c) share of salary"))))</f>
        <v/>
      </c>
    </row>
    <row r="27">
      <c r="B27" s="21" t="n"/>
      <c r="C27" s="24" t="n"/>
      <c r="D27" s="24" t="n"/>
      <c r="E27" s="25">
        <f>IF($B27="","",(YEAR($D27)-YEAR($C27))*12+MONTH($D27)-MONTH($C27)+1)</f>
        <v/>
      </c>
      <c r="F27" s="21" t="n"/>
      <c r="G27" s="26">
        <f>IF($B27="","",IF(OR(COUNTIF('1. Rules &amp; Rates'!$B$16:$B$23,$F27)&gt;0,COUNTIF('1. Rules &amp; Rates'!$B$32:$B$36,$F27)&gt;0),'1. Rules &amp; Rates'!$C$6,'1. Rules &amp; Rates'!$C$7))</f>
        <v/>
      </c>
      <c r="H27" s="27" t="n"/>
      <c r="I27" s="27" t="n"/>
      <c r="J27" s="27" t="n"/>
      <c r="K27" s="27" t="n"/>
      <c r="L27" s="27" t="n"/>
      <c r="M27" s="28">
        <f>IF($B27="","",($H27+IF('1. Rules &amp; Rates'!$C$10="Yes",$I27,0)+IF('1. Rules &amp; Rates'!$C$11="Yes",$J27,0))*$E27)</f>
        <v/>
      </c>
      <c r="N27" s="28">
        <f>IF($B27="","",$K27*$E27)</f>
        <v/>
      </c>
      <c r="O27" s="28">
        <f>IF($B27="","",$L27*$E27)</f>
        <v/>
      </c>
      <c r="P27" s="28">
        <f>IF($B27="","",$O27-'1. Rules &amp; Rates'!$C$8*$M27)</f>
        <v/>
      </c>
      <c r="Q27" s="28">
        <f>IF($B27="","",$G27*$M27)</f>
        <v/>
      </c>
      <c r="R27" s="29">
        <f>IF($B27="","",MAX(0,MIN($N27,$P27,$Q27)))</f>
        <v/>
      </c>
      <c r="S27" s="30">
        <f>IF($B27="","",IF(COUNTIF('1. Rules &amp; Rates'!$B$32:$B$36,$F27)&gt;0,"Old city name, read as a 50% city. ","")&amp;IF($P27&lt;=0,"None. Rent under 10% of salary",IF($R27=$N27,"(a) HRA received",IF($R27=$P27,"(b) rent less 10%","(c) share of salary"))))</f>
        <v/>
      </c>
    </row>
    <row r="28">
      <c r="B28" s="21" t="n"/>
      <c r="C28" s="24" t="n"/>
      <c r="D28" s="24" t="n"/>
      <c r="E28" s="25">
        <f>IF($B28="","",(YEAR($D28)-YEAR($C28))*12+MONTH($D28)-MONTH($C28)+1)</f>
        <v/>
      </c>
      <c r="F28" s="21" t="n"/>
      <c r="G28" s="26">
        <f>IF($B28="","",IF(OR(COUNTIF('1. Rules &amp; Rates'!$B$16:$B$23,$F28)&gt;0,COUNTIF('1. Rules &amp; Rates'!$B$32:$B$36,$F28)&gt;0),'1. Rules &amp; Rates'!$C$6,'1. Rules &amp; Rates'!$C$7))</f>
        <v/>
      </c>
      <c r="H28" s="27" t="n"/>
      <c r="I28" s="27" t="n"/>
      <c r="J28" s="27" t="n"/>
      <c r="K28" s="27" t="n"/>
      <c r="L28" s="27" t="n"/>
      <c r="M28" s="28">
        <f>IF($B28="","",($H28+IF('1. Rules &amp; Rates'!$C$10="Yes",$I28,0)+IF('1. Rules &amp; Rates'!$C$11="Yes",$J28,0))*$E28)</f>
        <v/>
      </c>
      <c r="N28" s="28">
        <f>IF($B28="","",$K28*$E28)</f>
        <v/>
      </c>
      <c r="O28" s="28">
        <f>IF($B28="","",$L28*$E28)</f>
        <v/>
      </c>
      <c r="P28" s="28">
        <f>IF($B28="","",$O28-'1. Rules &amp; Rates'!$C$8*$M28)</f>
        <v/>
      </c>
      <c r="Q28" s="28">
        <f>IF($B28="","",$G28*$M28)</f>
        <v/>
      </c>
      <c r="R28" s="29">
        <f>IF($B28="","",MAX(0,MIN($N28,$P28,$Q28)))</f>
        <v/>
      </c>
      <c r="S28" s="30">
        <f>IF($B28="","",IF(COUNTIF('1. Rules &amp; Rates'!$B$32:$B$36,$F28)&gt;0,"Old city name, read as a 50% city. ","")&amp;IF($P28&lt;=0,"None. Rent under 10% of salary",IF($R28=$N28,"(a) HRA received",IF($R28=$P28,"(b) rent less 10%","(c) share of salary"))))</f>
        <v/>
      </c>
    </row>
    <row r="29">
      <c r="B29" s="21" t="n"/>
      <c r="C29" s="24" t="n"/>
      <c r="D29" s="24" t="n"/>
      <c r="E29" s="25">
        <f>IF($B29="","",(YEAR($D29)-YEAR($C29))*12+MONTH($D29)-MONTH($C29)+1)</f>
        <v/>
      </c>
      <c r="F29" s="21" t="n"/>
      <c r="G29" s="26">
        <f>IF($B29="","",IF(OR(COUNTIF('1. Rules &amp; Rates'!$B$16:$B$23,$F29)&gt;0,COUNTIF('1. Rules &amp; Rates'!$B$32:$B$36,$F29)&gt;0),'1. Rules &amp; Rates'!$C$6,'1. Rules &amp; Rates'!$C$7))</f>
        <v/>
      </c>
      <c r="H29" s="27" t="n"/>
      <c r="I29" s="27" t="n"/>
      <c r="J29" s="27" t="n"/>
      <c r="K29" s="27" t="n"/>
      <c r="L29" s="27" t="n"/>
      <c r="M29" s="28">
        <f>IF($B29="","",($H29+IF('1. Rules &amp; Rates'!$C$10="Yes",$I29,0)+IF('1. Rules &amp; Rates'!$C$11="Yes",$J29,0))*$E29)</f>
        <v/>
      </c>
      <c r="N29" s="28">
        <f>IF($B29="","",$K29*$E29)</f>
        <v/>
      </c>
      <c r="O29" s="28">
        <f>IF($B29="","",$L29*$E29)</f>
        <v/>
      </c>
      <c r="P29" s="28">
        <f>IF($B29="","",$O29-'1. Rules &amp; Rates'!$C$8*$M29)</f>
        <v/>
      </c>
      <c r="Q29" s="28">
        <f>IF($B29="","",$G29*$M29)</f>
        <v/>
      </c>
      <c r="R29" s="29">
        <f>IF($B29="","",MAX(0,MIN($N29,$P29,$Q29)))</f>
        <v/>
      </c>
      <c r="S29" s="30">
        <f>IF($B29="","",IF(COUNTIF('1. Rules &amp; Rates'!$B$32:$B$36,$F29)&gt;0,"Old city name, read as a 50% city. ","")&amp;IF($P29&lt;=0,"None. Rent under 10% of salary",IF($R29=$N29,"(a) HRA received",IF($R29=$P29,"(b) rent less 10%","(c) share of salary"))))</f>
        <v/>
      </c>
    </row>
    <row r="30">
      <c r="B30" s="21" t="n"/>
      <c r="C30" s="24" t="n"/>
      <c r="D30" s="24" t="n"/>
      <c r="E30" s="25">
        <f>IF($B30="","",(YEAR($D30)-YEAR($C30))*12+MONTH($D30)-MONTH($C30)+1)</f>
        <v/>
      </c>
      <c r="F30" s="21" t="n"/>
      <c r="G30" s="26">
        <f>IF($B30="","",IF(OR(COUNTIF('1. Rules &amp; Rates'!$B$16:$B$23,$F30)&gt;0,COUNTIF('1. Rules &amp; Rates'!$B$32:$B$36,$F30)&gt;0),'1. Rules &amp; Rates'!$C$6,'1. Rules &amp; Rates'!$C$7))</f>
        <v/>
      </c>
      <c r="H30" s="27" t="n"/>
      <c r="I30" s="27" t="n"/>
      <c r="J30" s="27" t="n"/>
      <c r="K30" s="27" t="n"/>
      <c r="L30" s="27" t="n"/>
      <c r="M30" s="28">
        <f>IF($B30="","",($H30+IF('1. Rules &amp; Rates'!$C$10="Yes",$I30,0)+IF('1. Rules &amp; Rates'!$C$11="Yes",$J30,0))*$E30)</f>
        <v/>
      </c>
      <c r="N30" s="28">
        <f>IF($B30="","",$K30*$E30)</f>
        <v/>
      </c>
      <c r="O30" s="28">
        <f>IF($B30="","",$L30*$E30)</f>
        <v/>
      </c>
      <c r="P30" s="28">
        <f>IF($B30="","",$O30-'1. Rules &amp; Rates'!$C$8*$M30)</f>
        <v/>
      </c>
      <c r="Q30" s="28">
        <f>IF($B30="","",$G30*$M30)</f>
        <v/>
      </c>
      <c r="R30" s="29">
        <f>IF($B30="","",MAX(0,MIN($N30,$P30,$Q30)))</f>
        <v/>
      </c>
      <c r="S30" s="30">
        <f>IF($B30="","",IF(COUNTIF('1. Rules &amp; Rates'!$B$32:$B$36,$F30)&gt;0,"Old city name, read as a 50% city. ","")&amp;IF($P30&lt;=0,"None. Rent under 10% of salary",IF($R30=$N30,"(a) HRA received",IF($R30=$P30,"(b) rent less 10%","(c) share of salary"))))</f>
        <v/>
      </c>
    </row>
    <row r="31">
      <c r="B31" s="21" t="n"/>
      <c r="C31" s="24" t="n"/>
      <c r="D31" s="24" t="n"/>
      <c r="E31" s="25">
        <f>IF($B31="","",(YEAR($D31)-YEAR($C31))*12+MONTH($D31)-MONTH($C31)+1)</f>
        <v/>
      </c>
      <c r="F31" s="21" t="n"/>
      <c r="G31" s="26">
        <f>IF($B31="","",IF(OR(COUNTIF('1. Rules &amp; Rates'!$B$16:$B$23,$F31)&gt;0,COUNTIF('1. Rules &amp; Rates'!$B$32:$B$36,$F31)&gt;0),'1. Rules &amp; Rates'!$C$6,'1. Rules &amp; Rates'!$C$7))</f>
        <v/>
      </c>
      <c r="H31" s="27" t="n"/>
      <c r="I31" s="27" t="n"/>
      <c r="J31" s="27" t="n"/>
      <c r="K31" s="27" t="n"/>
      <c r="L31" s="27" t="n"/>
      <c r="M31" s="28">
        <f>IF($B31="","",($H31+IF('1. Rules &amp; Rates'!$C$10="Yes",$I31,0)+IF('1. Rules &amp; Rates'!$C$11="Yes",$J31,0))*$E31)</f>
        <v/>
      </c>
      <c r="N31" s="28">
        <f>IF($B31="","",$K31*$E31)</f>
        <v/>
      </c>
      <c r="O31" s="28">
        <f>IF($B31="","",$L31*$E31)</f>
        <v/>
      </c>
      <c r="P31" s="28">
        <f>IF($B31="","",$O31-'1. Rules &amp; Rates'!$C$8*$M31)</f>
        <v/>
      </c>
      <c r="Q31" s="28">
        <f>IF($B31="","",$G31*$M31)</f>
        <v/>
      </c>
      <c r="R31" s="29">
        <f>IF($B31="","",MAX(0,MIN($N31,$P31,$Q31)))</f>
        <v/>
      </c>
      <c r="S31" s="30">
        <f>IF($B31="","",IF(COUNTIF('1. Rules &amp; Rates'!$B$32:$B$36,$F31)&gt;0,"Old city name, read as a 50% city. ","")&amp;IF($P31&lt;=0,"None. Rent under 10% of salary",IF($R31=$N31,"(a) HRA received",IF($R31=$P31,"(b) rent less 10%","(c) share of salary"))))</f>
        <v/>
      </c>
    </row>
    <row r="32">
      <c r="B32" s="21" t="n"/>
      <c r="C32" s="24" t="n"/>
      <c r="D32" s="24" t="n"/>
      <c r="E32" s="25">
        <f>IF($B32="","",(YEAR($D32)-YEAR($C32))*12+MONTH($D32)-MONTH($C32)+1)</f>
        <v/>
      </c>
      <c r="F32" s="21" t="n"/>
      <c r="G32" s="26">
        <f>IF($B32="","",IF(OR(COUNTIF('1. Rules &amp; Rates'!$B$16:$B$23,$F32)&gt;0,COUNTIF('1. Rules &amp; Rates'!$B$32:$B$36,$F32)&gt;0),'1. Rules &amp; Rates'!$C$6,'1. Rules &amp; Rates'!$C$7))</f>
        <v/>
      </c>
      <c r="H32" s="27" t="n"/>
      <c r="I32" s="27" t="n"/>
      <c r="J32" s="27" t="n"/>
      <c r="K32" s="27" t="n"/>
      <c r="L32" s="27" t="n"/>
      <c r="M32" s="28">
        <f>IF($B32="","",($H32+IF('1. Rules &amp; Rates'!$C$10="Yes",$I32,0)+IF('1. Rules &amp; Rates'!$C$11="Yes",$J32,0))*$E32)</f>
        <v/>
      </c>
      <c r="N32" s="28">
        <f>IF($B32="","",$K32*$E32)</f>
        <v/>
      </c>
      <c r="O32" s="28">
        <f>IF($B32="","",$L32*$E32)</f>
        <v/>
      </c>
      <c r="P32" s="28">
        <f>IF($B32="","",$O32-'1. Rules &amp; Rates'!$C$8*$M32)</f>
        <v/>
      </c>
      <c r="Q32" s="28">
        <f>IF($B32="","",$G32*$M32)</f>
        <v/>
      </c>
      <c r="R32" s="29">
        <f>IF($B32="","",MAX(0,MIN($N32,$P32,$Q32)))</f>
        <v/>
      </c>
      <c r="S32" s="30">
        <f>IF($B32="","",IF(COUNTIF('1. Rules &amp; Rates'!$B$32:$B$36,$F32)&gt;0,"Old city name, read as a 50% city. ","")&amp;IF($P32&lt;=0,"None. Rent under 10% of salary",IF($R32=$N32,"(a) HRA received",IF($R32=$P32,"(b) rent less 10%","(c) share of salary"))))</f>
        <v/>
      </c>
    </row>
    <row r="33">
      <c r="B33" s="21" t="n"/>
      <c r="C33" s="24" t="n"/>
      <c r="D33" s="24" t="n"/>
      <c r="E33" s="25">
        <f>IF($B33="","",(YEAR($D33)-YEAR($C33))*12+MONTH($D33)-MONTH($C33)+1)</f>
        <v/>
      </c>
      <c r="F33" s="21" t="n"/>
      <c r="G33" s="26">
        <f>IF($B33="","",IF(OR(COUNTIF('1. Rules &amp; Rates'!$B$16:$B$23,$F33)&gt;0,COUNTIF('1. Rules &amp; Rates'!$B$32:$B$36,$F33)&gt;0),'1. Rules &amp; Rates'!$C$6,'1. Rules &amp; Rates'!$C$7))</f>
        <v/>
      </c>
      <c r="H33" s="27" t="n"/>
      <c r="I33" s="27" t="n"/>
      <c r="J33" s="27" t="n"/>
      <c r="K33" s="27" t="n"/>
      <c r="L33" s="27" t="n"/>
      <c r="M33" s="28">
        <f>IF($B33="","",($H33+IF('1. Rules &amp; Rates'!$C$10="Yes",$I33,0)+IF('1. Rules &amp; Rates'!$C$11="Yes",$J33,0))*$E33)</f>
        <v/>
      </c>
      <c r="N33" s="28">
        <f>IF($B33="","",$K33*$E33)</f>
        <v/>
      </c>
      <c r="O33" s="28">
        <f>IF($B33="","",$L33*$E33)</f>
        <v/>
      </c>
      <c r="P33" s="28">
        <f>IF($B33="","",$O33-'1. Rules &amp; Rates'!$C$8*$M33)</f>
        <v/>
      </c>
      <c r="Q33" s="28">
        <f>IF($B33="","",$G33*$M33)</f>
        <v/>
      </c>
      <c r="R33" s="29">
        <f>IF($B33="","",MAX(0,MIN($N33,$P33,$Q33)))</f>
        <v/>
      </c>
      <c r="S33" s="30">
        <f>IF($B33="","",IF(COUNTIF('1. Rules &amp; Rates'!$B$32:$B$36,$F33)&gt;0,"Old city name, read as a 50% city. ","")&amp;IF($P33&lt;=0,"None. Rent under 10% of salary",IF($R33=$N33,"(a) HRA received",IF($R33=$P33,"(b) rent less 10%","(c) share of salary"))))</f>
        <v/>
      </c>
    </row>
    <row r="34">
      <c r="B34" s="21" t="n"/>
      <c r="C34" s="24" t="n"/>
      <c r="D34" s="24" t="n"/>
      <c r="E34" s="25">
        <f>IF($B34="","",(YEAR($D34)-YEAR($C34))*12+MONTH($D34)-MONTH($C34)+1)</f>
        <v/>
      </c>
      <c r="F34" s="21" t="n"/>
      <c r="G34" s="26">
        <f>IF($B34="","",IF(OR(COUNTIF('1. Rules &amp; Rates'!$B$16:$B$23,$F34)&gt;0,COUNTIF('1. Rules &amp; Rates'!$B$32:$B$36,$F34)&gt;0),'1. Rules &amp; Rates'!$C$6,'1. Rules &amp; Rates'!$C$7))</f>
        <v/>
      </c>
      <c r="H34" s="27" t="n"/>
      <c r="I34" s="27" t="n"/>
      <c r="J34" s="27" t="n"/>
      <c r="K34" s="27" t="n"/>
      <c r="L34" s="27" t="n"/>
      <c r="M34" s="28">
        <f>IF($B34="","",($H34+IF('1. Rules &amp; Rates'!$C$10="Yes",$I34,0)+IF('1. Rules &amp; Rates'!$C$11="Yes",$J34,0))*$E34)</f>
        <v/>
      </c>
      <c r="N34" s="28">
        <f>IF($B34="","",$K34*$E34)</f>
        <v/>
      </c>
      <c r="O34" s="28">
        <f>IF($B34="","",$L34*$E34)</f>
        <v/>
      </c>
      <c r="P34" s="28">
        <f>IF($B34="","",$O34-'1. Rules &amp; Rates'!$C$8*$M34)</f>
        <v/>
      </c>
      <c r="Q34" s="28">
        <f>IF($B34="","",$G34*$M34)</f>
        <v/>
      </c>
      <c r="R34" s="29">
        <f>IF($B34="","",MAX(0,MIN($N34,$P34,$Q34)))</f>
        <v/>
      </c>
      <c r="S34" s="30">
        <f>IF($B34="","",IF(COUNTIF('1. Rules &amp; Rates'!$B$32:$B$36,$F34)&gt;0,"Old city name, read as a 50% city. ","")&amp;IF($P34&lt;=0,"None. Rent under 10% of salary",IF($R34=$N34,"(a) HRA received",IF($R34=$P34,"(b) rent less 10%","(c) share of salary"))))</f>
        <v/>
      </c>
    </row>
    <row r="35">
      <c r="B35" s="21" t="n"/>
      <c r="C35" s="24" t="n"/>
      <c r="D35" s="24" t="n"/>
      <c r="E35" s="25">
        <f>IF($B35="","",(YEAR($D35)-YEAR($C35))*12+MONTH($D35)-MONTH($C35)+1)</f>
        <v/>
      </c>
      <c r="F35" s="21" t="n"/>
      <c r="G35" s="26">
        <f>IF($B35="","",IF(OR(COUNTIF('1. Rules &amp; Rates'!$B$16:$B$23,$F35)&gt;0,COUNTIF('1. Rules &amp; Rates'!$B$32:$B$36,$F35)&gt;0),'1. Rules &amp; Rates'!$C$6,'1. Rules &amp; Rates'!$C$7))</f>
        <v/>
      </c>
      <c r="H35" s="27" t="n"/>
      <c r="I35" s="27" t="n"/>
      <c r="J35" s="27" t="n"/>
      <c r="K35" s="27" t="n"/>
      <c r="L35" s="27" t="n"/>
      <c r="M35" s="28">
        <f>IF($B35="","",($H35+IF('1. Rules &amp; Rates'!$C$10="Yes",$I35,0)+IF('1. Rules &amp; Rates'!$C$11="Yes",$J35,0))*$E35)</f>
        <v/>
      </c>
      <c r="N35" s="28">
        <f>IF($B35="","",$K35*$E35)</f>
        <v/>
      </c>
      <c r="O35" s="28">
        <f>IF($B35="","",$L35*$E35)</f>
        <v/>
      </c>
      <c r="P35" s="28">
        <f>IF($B35="","",$O35-'1. Rules &amp; Rates'!$C$8*$M35)</f>
        <v/>
      </c>
      <c r="Q35" s="28">
        <f>IF($B35="","",$G35*$M35)</f>
        <v/>
      </c>
      <c r="R35" s="29">
        <f>IF($B35="","",MAX(0,MIN($N35,$P35,$Q35)))</f>
        <v/>
      </c>
      <c r="S35" s="30">
        <f>IF($B35="","",IF(COUNTIF('1. Rules &amp; Rates'!$B$32:$B$36,$F35)&gt;0,"Old city name, read as a 50% city. ","")&amp;IF($P35&lt;=0,"None. Rent under 10% of salary",IF($R35=$N35,"(a) HRA received",IF($R35=$P35,"(b) rent less 10%","(c) share of salary"))))</f>
        <v/>
      </c>
    </row>
    <row r="36">
      <c r="B36" s="21" t="n"/>
      <c r="C36" s="24" t="n"/>
      <c r="D36" s="24" t="n"/>
      <c r="E36" s="25">
        <f>IF($B36="","",(YEAR($D36)-YEAR($C36))*12+MONTH($D36)-MONTH($C36)+1)</f>
        <v/>
      </c>
      <c r="F36" s="21" t="n"/>
      <c r="G36" s="26">
        <f>IF($B36="","",IF(OR(COUNTIF('1. Rules &amp; Rates'!$B$16:$B$23,$F36)&gt;0,COUNTIF('1. Rules &amp; Rates'!$B$32:$B$36,$F36)&gt;0),'1. Rules &amp; Rates'!$C$6,'1. Rules &amp; Rates'!$C$7))</f>
        <v/>
      </c>
      <c r="H36" s="27" t="n"/>
      <c r="I36" s="27" t="n"/>
      <c r="J36" s="27" t="n"/>
      <c r="K36" s="27" t="n"/>
      <c r="L36" s="27" t="n"/>
      <c r="M36" s="28">
        <f>IF($B36="","",($H36+IF('1. Rules &amp; Rates'!$C$10="Yes",$I36,0)+IF('1. Rules &amp; Rates'!$C$11="Yes",$J36,0))*$E36)</f>
        <v/>
      </c>
      <c r="N36" s="28">
        <f>IF($B36="","",$K36*$E36)</f>
        <v/>
      </c>
      <c r="O36" s="28">
        <f>IF($B36="","",$L36*$E36)</f>
        <v/>
      </c>
      <c r="P36" s="28">
        <f>IF($B36="","",$O36-'1. Rules &amp; Rates'!$C$8*$M36)</f>
        <v/>
      </c>
      <c r="Q36" s="28">
        <f>IF($B36="","",$G36*$M36)</f>
        <v/>
      </c>
      <c r="R36" s="29">
        <f>IF($B36="","",MAX(0,MIN($N36,$P36,$Q36)))</f>
        <v/>
      </c>
      <c r="S36" s="30">
        <f>IF($B36="","",IF(COUNTIF('1. Rules &amp; Rates'!$B$32:$B$36,$F36)&gt;0,"Old city name, read as a 50% city. ","")&amp;IF($P36&lt;=0,"None. Rent under 10% of salary",IF($R36=$N36,"(a) HRA received",IF($R36=$P36,"(b) rent less 10%","(c) share of salary"))))</f>
        <v/>
      </c>
    </row>
    <row r="37">
      <c r="B37" s="21" t="n"/>
      <c r="C37" s="24" t="n"/>
      <c r="D37" s="24" t="n"/>
      <c r="E37" s="25">
        <f>IF($B37="","",(YEAR($D37)-YEAR($C37))*12+MONTH($D37)-MONTH($C37)+1)</f>
        <v/>
      </c>
      <c r="F37" s="21" t="n"/>
      <c r="G37" s="26">
        <f>IF($B37="","",IF(OR(COUNTIF('1. Rules &amp; Rates'!$B$16:$B$23,$F37)&gt;0,COUNTIF('1. Rules &amp; Rates'!$B$32:$B$36,$F37)&gt;0),'1. Rules &amp; Rates'!$C$6,'1. Rules &amp; Rates'!$C$7))</f>
        <v/>
      </c>
      <c r="H37" s="27" t="n"/>
      <c r="I37" s="27" t="n"/>
      <c r="J37" s="27" t="n"/>
      <c r="K37" s="27" t="n"/>
      <c r="L37" s="27" t="n"/>
      <c r="M37" s="28">
        <f>IF($B37="","",($H37+IF('1. Rules &amp; Rates'!$C$10="Yes",$I37,0)+IF('1. Rules &amp; Rates'!$C$11="Yes",$J37,0))*$E37)</f>
        <v/>
      </c>
      <c r="N37" s="28">
        <f>IF($B37="","",$K37*$E37)</f>
        <v/>
      </c>
      <c r="O37" s="28">
        <f>IF($B37="","",$L37*$E37)</f>
        <v/>
      </c>
      <c r="P37" s="28">
        <f>IF($B37="","",$O37-'1. Rules &amp; Rates'!$C$8*$M37)</f>
        <v/>
      </c>
      <c r="Q37" s="28">
        <f>IF($B37="","",$G37*$M37)</f>
        <v/>
      </c>
      <c r="R37" s="29">
        <f>IF($B37="","",MAX(0,MIN($N37,$P37,$Q37)))</f>
        <v/>
      </c>
      <c r="S37" s="30">
        <f>IF($B37="","",IF(COUNTIF('1. Rules &amp; Rates'!$B$32:$B$36,$F37)&gt;0,"Old city name, read as a 50% city. ","")&amp;IF($P37&lt;=0,"None. Rent under 10% of salary",IF($R37=$N37,"(a) HRA received",IF($R37=$P37,"(b) rent less 10%","(c) share of salary"))))</f>
        <v/>
      </c>
    </row>
    <row r="38">
      <c r="B38" s="21" t="n"/>
      <c r="C38" s="24" t="n"/>
      <c r="D38" s="24" t="n"/>
      <c r="E38" s="25">
        <f>IF($B38="","",(YEAR($D38)-YEAR($C38))*12+MONTH($D38)-MONTH($C38)+1)</f>
        <v/>
      </c>
      <c r="F38" s="21" t="n"/>
      <c r="G38" s="26">
        <f>IF($B38="","",IF(OR(COUNTIF('1. Rules &amp; Rates'!$B$16:$B$23,$F38)&gt;0,COUNTIF('1. Rules &amp; Rates'!$B$32:$B$36,$F38)&gt;0),'1. Rules &amp; Rates'!$C$6,'1. Rules &amp; Rates'!$C$7))</f>
        <v/>
      </c>
      <c r="H38" s="27" t="n"/>
      <c r="I38" s="27" t="n"/>
      <c r="J38" s="27" t="n"/>
      <c r="K38" s="27" t="n"/>
      <c r="L38" s="27" t="n"/>
      <c r="M38" s="28">
        <f>IF($B38="","",($H38+IF('1. Rules &amp; Rates'!$C$10="Yes",$I38,0)+IF('1. Rules &amp; Rates'!$C$11="Yes",$J38,0))*$E38)</f>
        <v/>
      </c>
      <c r="N38" s="28">
        <f>IF($B38="","",$K38*$E38)</f>
        <v/>
      </c>
      <c r="O38" s="28">
        <f>IF($B38="","",$L38*$E38)</f>
        <v/>
      </c>
      <c r="P38" s="28">
        <f>IF($B38="","",$O38-'1. Rules &amp; Rates'!$C$8*$M38)</f>
        <v/>
      </c>
      <c r="Q38" s="28">
        <f>IF($B38="","",$G38*$M38)</f>
        <v/>
      </c>
      <c r="R38" s="29">
        <f>IF($B38="","",MAX(0,MIN($N38,$P38,$Q38)))</f>
        <v/>
      </c>
      <c r="S38" s="30">
        <f>IF($B38="","",IF(COUNTIF('1. Rules &amp; Rates'!$B$32:$B$36,$F38)&gt;0,"Old city name, read as a 50% city. ","")&amp;IF($P38&lt;=0,"None. Rent under 10% of salary",IF($R38=$N38,"(a) HRA received",IF($R38=$P38,"(b) rent less 10%","(c) share of salary"))))</f>
        <v/>
      </c>
    </row>
    <row r="39">
      <c r="B39" s="21" t="n"/>
      <c r="C39" s="24" t="n"/>
      <c r="D39" s="24" t="n"/>
      <c r="E39" s="25">
        <f>IF($B39="","",(YEAR($D39)-YEAR($C39))*12+MONTH($D39)-MONTH($C39)+1)</f>
        <v/>
      </c>
      <c r="F39" s="21" t="n"/>
      <c r="G39" s="26">
        <f>IF($B39="","",IF(OR(COUNTIF('1. Rules &amp; Rates'!$B$16:$B$23,$F39)&gt;0,COUNTIF('1. Rules &amp; Rates'!$B$32:$B$36,$F39)&gt;0),'1. Rules &amp; Rates'!$C$6,'1. Rules &amp; Rates'!$C$7))</f>
        <v/>
      </c>
      <c r="H39" s="27" t="n"/>
      <c r="I39" s="27" t="n"/>
      <c r="J39" s="27" t="n"/>
      <c r="K39" s="27" t="n"/>
      <c r="L39" s="27" t="n"/>
      <c r="M39" s="28">
        <f>IF($B39="","",($H39+IF('1. Rules &amp; Rates'!$C$10="Yes",$I39,0)+IF('1. Rules &amp; Rates'!$C$11="Yes",$J39,0))*$E39)</f>
        <v/>
      </c>
      <c r="N39" s="28">
        <f>IF($B39="","",$K39*$E39)</f>
        <v/>
      </c>
      <c r="O39" s="28">
        <f>IF($B39="","",$L39*$E39)</f>
        <v/>
      </c>
      <c r="P39" s="28">
        <f>IF($B39="","",$O39-'1. Rules &amp; Rates'!$C$8*$M39)</f>
        <v/>
      </c>
      <c r="Q39" s="28">
        <f>IF($B39="","",$G39*$M39)</f>
        <v/>
      </c>
      <c r="R39" s="29">
        <f>IF($B39="","",MAX(0,MIN($N39,$P39,$Q39)))</f>
        <v/>
      </c>
      <c r="S39" s="30">
        <f>IF($B39="","",IF(COUNTIF('1. Rules &amp; Rates'!$B$32:$B$36,$F39)&gt;0,"Old city name, read as a 50% city. ","")&amp;IF($P39&lt;=0,"None. Rent under 10% of salary",IF($R39=$N39,"(a) HRA received",IF($R39=$P39,"(b) rent less 10%","(c) share of salary"))))</f>
        <v/>
      </c>
    </row>
    <row r="40">
      <c r="B40" s="21" t="n"/>
      <c r="C40" s="24" t="n"/>
      <c r="D40" s="24" t="n"/>
      <c r="E40" s="25">
        <f>IF($B40="","",(YEAR($D40)-YEAR($C40))*12+MONTH($D40)-MONTH($C40)+1)</f>
        <v/>
      </c>
      <c r="F40" s="21" t="n"/>
      <c r="G40" s="26">
        <f>IF($B40="","",IF(OR(COUNTIF('1. Rules &amp; Rates'!$B$16:$B$23,$F40)&gt;0,COUNTIF('1. Rules &amp; Rates'!$B$32:$B$36,$F40)&gt;0),'1. Rules &amp; Rates'!$C$6,'1. Rules &amp; Rates'!$C$7))</f>
        <v/>
      </c>
      <c r="H40" s="27" t="n"/>
      <c r="I40" s="27" t="n"/>
      <c r="J40" s="27" t="n"/>
      <c r="K40" s="27" t="n"/>
      <c r="L40" s="27" t="n"/>
      <c r="M40" s="28">
        <f>IF($B40="","",($H40+IF('1. Rules &amp; Rates'!$C$10="Yes",$I40,0)+IF('1. Rules &amp; Rates'!$C$11="Yes",$J40,0))*$E40)</f>
        <v/>
      </c>
      <c r="N40" s="28">
        <f>IF($B40="","",$K40*$E40)</f>
        <v/>
      </c>
      <c r="O40" s="28">
        <f>IF($B40="","",$L40*$E40)</f>
        <v/>
      </c>
      <c r="P40" s="28">
        <f>IF($B40="","",$O40-'1. Rules &amp; Rates'!$C$8*$M40)</f>
        <v/>
      </c>
      <c r="Q40" s="28">
        <f>IF($B40="","",$G40*$M40)</f>
        <v/>
      </c>
      <c r="R40" s="29">
        <f>IF($B40="","",MAX(0,MIN($N40,$P40,$Q40)))</f>
        <v/>
      </c>
      <c r="S40" s="30">
        <f>IF($B40="","",IF(COUNTIF('1. Rules &amp; Rates'!$B$32:$B$36,$F40)&gt;0,"Old city name, read as a 50% city. ","")&amp;IF($P40&lt;=0,"None. Rent under 10% of salary",IF($R40=$N40,"(a) HRA received",IF($R40=$P40,"(b) rent less 10%","(c) share of salary"))))</f>
        <v/>
      </c>
    </row>
    <row r="41">
      <c r="B41" s="21" t="n"/>
      <c r="C41" s="24" t="n"/>
      <c r="D41" s="24" t="n"/>
      <c r="E41" s="25">
        <f>IF($B41="","",(YEAR($D41)-YEAR($C41))*12+MONTH($D41)-MONTH($C41)+1)</f>
        <v/>
      </c>
      <c r="F41" s="21" t="n"/>
      <c r="G41" s="26">
        <f>IF($B41="","",IF(OR(COUNTIF('1. Rules &amp; Rates'!$B$16:$B$23,$F41)&gt;0,COUNTIF('1. Rules &amp; Rates'!$B$32:$B$36,$F41)&gt;0),'1. Rules &amp; Rates'!$C$6,'1. Rules &amp; Rates'!$C$7))</f>
        <v/>
      </c>
      <c r="H41" s="27" t="n"/>
      <c r="I41" s="27" t="n"/>
      <c r="J41" s="27" t="n"/>
      <c r="K41" s="27" t="n"/>
      <c r="L41" s="27" t="n"/>
      <c r="M41" s="28">
        <f>IF($B41="","",($H41+IF('1. Rules &amp; Rates'!$C$10="Yes",$I41,0)+IF('1. Rules &amp; Rates'!$C$11="Yes",$J41,0))*$E41)</f>
        <v/>
      </c>
      <c r="N41" s="28">
        <f>IF($B41="","",$K41*$E41)</f>
        <v/>
      </c>
      <c r="O41" s="28">
        <f>IF($B41="","",$L41*$E41)</f>
        <v/>
      </c>
      <c r="P41" s="28">
        <f>IF($B41="","",$O41-'1. Rules &amp; Rates'!$C$8*$M41)</f>
        <v/>
      </c>
      <c r="Q41" s="28">
        <f>IF($B41="","",$G41*$M41)</f>
        <v/>
      </c>
      <c r="R41" s="29">
        <f>IF($B41="","",MAX(0,MIN($N41,$P41,$Q41)))</f>
        <v/>
      </c>
      <c r="S41" s="30">
        <f>IF($B41="","",IF(COUNTIF('1. Rules &amp; Rates'!$B$32:$B$36,$F41)&gt;0,"Old city name, read as a 50% city. ","")&amp;IF($P41&lt;=0,"None. Rent under 10% of salary",IF($R41=$N41,"(a) HRA received",IF($R41=$P41,"(b) rent less 10%","(c) share of salary"))))</f>
        <v/>
      </c>
    </row>
    <row r="42">
      <c r="B42" s="21" t="n"/>
      <c r="C42" s="24" t="n"/>
      <c r="D42" s="24" t="n"/>
      <c r="E42" s="25">
        <f>IF($B42="","",(YEAR($D42)-YEAR($C42))*12+MONTH($D42)-MONTH($C42)+1)</f>
        <v/>
      </c>
      <c r="F42" s="21" t="n"/>
      <c r="G42" s="26">
        <f>IF($B42="","",IF(OR(COUNTIF('1. Rules &amp; Rates'!$B$16:$B$23,$F42)&gt;0,COUNTIF('1. Rules &amp; Rates'!$B$32:$B$36,$F42)&gt;0),'1. Rules &amp; Rates'!$C$6,'1. Rules &amp; Rates'!$C$7))</f>
        <v/>
      </c>
      <c r="H42" s="27" t="n"/>
      <c r="I42" s="27" t="n"/>
      <c r="J42" s="27" t="n"/>
      <c r="K42" s="27" t="n"/>
      <c r="L42" s="27" t="n"/>
      <c r="M42" s="28">
        <f>IF($B42="","",($H42+IF('1. Rules &amp; Rates'!$C$10="Yes",$I42,0)+IF('1. Rules &amp; Rates'!$C$11="Yes",$J42,0))*$E42)</f>
        <v/>
      </c>
      <c r="N42" s="28">
        <f>IF($B42="","",$K42*$E42)</f>
        <v/>
      </c>
      <c r="O42" s="28">
        <f>IF($B42="","",$L42*$E42)</f>
        <v/>
      </c>
      <c r="P42" s="28">
        <f>IF($B42="","",$O42-'1. Rules &amp; Rates'!$C$8*$M42)</f>
        <v/>
      </c>
      <c r="Q42" s="28">
        <f>IF($B42="","",$G42*$M42)</f>
        <v/>
      </c>
      <c r="R42" s="29">
        <f>IF($B42="","",MAX(0,MIN($N42,$P42,$Q42)))</f>
        <v/>
      </c>
      <c r="S42" s="30">
        <f>IF($B42="","",IF(COUNTIF('1. Rules &amp; Rates'!$B$32:$B$36,$F42)&gt;0,"Old city name, read as a 50% city. ","")&amp;IF($P42&lt;=0,"None. Rent under 10% of salary",IF($R42=$N42,"(a) HRA received",IF($R42=$P42,"(b) rent less 10%","(c) share of salary"))))</f>
        <v/>
      </c>
    </row>
    <row r="43">
      <c r="B43" s="21" t="n"/>
      <c r="C43" s="24" t="n"/>
      <c r="D43" s="24" t="n"/>
      <c r="E43" s="25">
        <f>IF($B43="","",(YEAR($D43)-YEAR($C43))*12+MONTH($D43)-MONTH($C43)+1)</f>
        <v/>
      </c>
      <c r="F43" s="21" t="n"/>
      <c r="G43" s="26">
        <f>IF($B43="","",IF(OR(COUNTIF('1. Rules &amp; Rates'!$B$16:$B$23,$F43)&gt;0,COUNTIF('1. Rules &amp; Rates'!$B$32:$B$36,$F43)&gt;0),'1. Rules &amp; Rates'!$C$6,'1. Rules &amp; Rates'!$C$7))</f>
        <v/>
      </c>
      <c r="H43" s="27" t="n"/>
      <c r="I43" s="27" t="n"/>
      <c r="J43" s="27" t="n"/>
      <c r="K43" s="27" t="n"/>
      <c r="L43" s="27" t="n"/>
      <c r="M43" s="28">
        <f>IF($B43="","",($H43+IF('1. Rules &amp; Rates'!$C$10="Yes",$I43,0)+IF('1. Rules &amp; Rates'!$C$11="Yes",$J43,0))*$E43)</f>
        <v/>
      </c>
      <c r="N43" s="28">
        <f>IF($B43="","",$K43*$E43)</f>
        <v/>
      </c>
      <c r="O43" s="28">
        <f>IF($B43="","",$L43*$E43)</f>
        <v/>
      </c>
      <c r="P43" s="28">
        <f>IF($B43="","",$O43-'1. Rules &amp; Rates'!$C$8*$M43)</f>
        <v/>
      </c>
      <c r="Q43" s="28">
        <f>IF($B43="","",$G43*$M43)</f>
        <v/>
      </c>
      <c r="R43" s="29">
        <f>IF($B43="","",MAX(0,MIN($N43,$P43,$Q43)))</f>
        <v/>
      </c>
      <c r="S43" s="30">
        <f>IF($B43="","",IF(COUNTIF('1. Rules &amp; Rates'!$B$32:$B$36,$F43)&gt;0,"Old city name, read as a 50% city. ","")&amp;IF($P43&lt;=0,"None. Rent under 10% of salary",IF($R43=$N43,"(a) HRA received",IF($R43=$P43,"(b) rent less 10%","(c) share of salary"))))</f>
        <v/>
      </c>
    </row>
    <row r="44">
      <c r="B44" s="21" t="n"/>
      <c r="C44" s="24" t="n"/>
      <c r="D44" s="24" t="n"/>
      <c r="E44" s="25">
        <f>IF($B44="","",(YEAR($D44)-YEAR($C44))*12+MONTH($D44)-MONTH($C44)+1)</f>
        <v/>
      </c>
      <c r="F44" s="21" t="n"/>
      <c r="G44" s="26">
        <f>IF($B44="","",IF(OR(COUNTIF('1. Rules &amp; Rates'!$B$16:$B$23,$F44)&gt;0,COUNTIF('1. Rules &amp; Rates'!$B$32:$B$36,$F44)&gt;0),'1. Rules &amp; Rates'!$C$6,'1. Rules &amp; Rates'!$C$7))</f>
        <v/>
      </c>
      <c r="H44" s="27" t="n"/>
      <c r="I44" s="27" t="n"/>
      <c r="J44" s="27" t="n"/>
      <c r="K44" s="27" t="n"/>
      <c r="L44" s="27" t="n"/>
      <c r="M44" s="28">
        <f>IF($B44="","",($H44+IF('1. Rules &amp; Rates'!$C$10="Yes",$I44,0)+IF('1. Rules &amp; Rates'!$C$11="Yes",$J44,0))*$E44)</f>
        <v/>
      </c>
      <c r="N44" s="28">
        <f>IF($B44="","",$K44*$E44)</f>
        <v/>
      </c>
      <c r="O44" s="28">
        <f>IF($B44="","",$L44*$E44)</f>
        <v/>
      </c>
      <c r="P44" s="28">
        <f>IF($B44="","",$O44-'1. Rules &amp; Rates'!$C$8*$M44)</f>
        <v/>
      </c>
      <c r="Q44" s="28">
        <f>IF($B44="","",$G44*$M44)</f>
        <v/>
      </c>
      <c r="R44" s="29">
        <f>IF($B44="","",MAX(0,MIN($N44,$P44,$Q44)))</f>
        <v/>
      </c>
      <c r="S44" s="30">
        <f>IF($B44="","",IF(COUNTIF('1. Rules &amp; Rates'!$B$32:$B$36,$F44)&gt;0,"Old city name, read as a 50% city. ","")&amp;IF($P44&lt;=0,"None. Rent under 10% of salary",IF($R44=$N44,"(a) HRA received",IF($R44=$P44,"(b) rent less 10%","(c) share of salary"))))</f>
        <v/>
      </c>
    </row>
    <row r="45">
      <c r="B45" s="21" t="n"/>
      <c r="C45" s="24" t="n"/>
      <c r="D45" s="24" t="n"/>
      <c r="E45" s="25">
        <f>IF($B45="","",(YEAR($D45)-YEAR($C45))*12+MONTH($D45)-MONTH($C45)+1)</f>
        <v/>
      </c>
      <c r="F45" s="21" t="n"/>
      <c r="G45" s="26">
        <f>IF($B45="","",IF(OR(COUNTIF('1. Rules &amp; Rates'!$B$16:$B$23,$F45)&gt;0,COUNTIF('1. Rules &amp; Rates'!$B$32:$B$36,$F45)&gt;0),'1. Rules &amp; Rates'!$C$6,'1. Rules &amp; Rates'!$C$7))</f>
        <v/>
      </c>
      <c r="H45" s="27" t="n"/>
      <c r="I45" s="27" t="n"/>
      <c r="J45" s="27" t="n"/>
      <c r="K45" s="27" t="n"/>
      <c r="L45" s="27" t="n"/>
      <c r="M45" s="28">
        <f>IF($B45="","",($H45+IF('1. Rules &amp; Rates'!$C$10="Yes",$I45,0)+IF('1. Rules &amp; Rates'!$C$11="Yes",$J45,0))*$E45)</f>
        <v/>
      </c>
      <c r="N45" s="28">
        <f>IF($B45="","",$K45*$E45)</f>
        <v/>
      </c>
      <c r="O45" s="28">
        <f>IF($B45="","",$L45*$E45)</f>
        <v/>
      </c>
      <c r="P45" s="28">
        <f>IF($B45="","",$O45-'1. Rules &amp; Rates'!$C$8*$M45)</f>
        <v/>
      </c>
      <c r="Q45" s="28">
        <f>IF($B45="","",$G45*$M45)</f>
        <v/>
      </c>
      <c r="R45" s="29">
        <f>IF($B45="","",MAX(0,MIN($N45,$P45,$Q45)))</f>
        <v/>
      </c>
      <c r="S45" s="30">
        <f>IF($B45="","",IF(COUNTIF('1. Rules &amp; Rates'!$B$32:$B$36,$F45)&gt;0,"Old city name, read as a 50% city. ","")&amp;IF($P45&lt;=0,"None. Rent under 10% of salary",IF($R45=$N45,"(a) HRA received",IF($R45=$P45,"(b) rent less 10%","(c) share of salary"))))</f>
        <v/>
      </c>
    </row>
    <row r="46">
      <c r="B46" s="21" t="n"/>
      <c r="C46" s="24" t="n"/>
      <c r="D46" s="24" t="n"/>
      <c r="E46" s="25">
        <f>IF($B46="","",(YEAR($D46)-YEAR($C46))*12+MONTH($D46)-MONTH($C46)+1)</f>
        <v/>
      </c>
      <c r="F46" s="21" t="n"/>
      <c r="G46" s="26">
        <f>IF($B46="","",IF(OR(COUNTIF('1. Rules &amp; Rates'!$B$16:$B$23,$F46)&gt;0,COUNTIF('1. Rules &amp; Rates'!$B$32:$B$36,$F46)&gt;0),'1. Rules &amp; Rates'!$C$6,'1. Rules &amp; Rates'!$C$7))</f>
        <v/>
      </c>
      <c r="H46" s="27" t="n"/>
      <c r="I46" s="27" t="n"/>
      <c r="J46" s="27" t="n"/>
      <c r="K46" s="27" t="n"/>
      <c r="L46" s="27" t="n"/>
      <c r="M46" s="28">
        <f>IF($B46="","",($H46+IF('1. Rules &amp; Rates'!$C$10="Yes",$I46,0)+IF('1. Rules &amp; Rates'!$C$11="Yes",$J46,0))*$E46)</f>
        <v/>
      </c>
      <c r="N46" s="28">
        <f>IF($B46="","",$K46*$E46)</f>
        <v/>
      </c>
      <c r="O46" s="28">
        <f>IF($B46="","",$L46*$E46)</f>
        <v/>
      </c>
      <c r="P46" s="28">
        <f>IF($B46="","",$O46-'1. Rules &amp; Rates'!$C$8*$M46)</f>
        <v/>
      </c>
      <c r="Q46" s="28">
        <f>IF($B46="","",$G46*$M46)</f>
        <v/>
      </c>
      <c r="R46" s="29">
        <f>IF($B46="","",MAX(0,MIN($N46,$P46,$Q46)))</f>
        <v/>
      </c>
      <c r="S46" s="30">
        <f>IF($B46="","",IF(COUNTIF('1. Rules &amp; Rates'!$B$32:$B$36,$F46)&gt;0,"Old city name, read as a 50% city. ","")&amp;IF($P46&lt;=0,"None. Rent under 10% of salary",IF($R46=$N46,"(a) HRA received",IF($R46=$P46,"(b) rent less 10%","(c) share of salary"))))</f>
        <v/>
      </c>
    </row>
    <row r="47">
      <c r="B47" s="21" t="n"/>
      <c r="C47" s="24" t="n"/>
      <c r="D47" s="24" t="n"/>
      <c r="E47" s="25">
        <f>IF($B47="","",(YEAR($D47)-YEAR($C47))*12+MONTH($D47)-MONTH($C47)+1)</f>
        <v/>
      </c>
      <c r="F47" s="21" t="n"/>
      <c r="G47" s="26">
        <f>IF($B47="","",IF(OR(COUNTIF('1. Rules &amp; Rates'!$B$16:$B$23,$F47)&gt;0,COUNTIF('1. Rules &amp; Rates'!$B$32:$B$36,$F47)&gt;0),'1. Rules &amp; Rates'!$C$6,'1. Rules &amp; Rates'!$C$7))</f>
        <v/>
      </c>
      <c r="H47" s="27" t="n"/>
      <c r="I47" s="27" t="n"/>
      <c r="J47" s="27" t="n"/>
      <c r="K47" s="27" t="n"/>
      <c r="L47" s="27" t="n"/>
      <c r="M47" s="28">
        <f>IF($B47="","",($H47+IF('1. Rules &amp; Rates'!$C$10="Yes",$I47,0)+IF('1. Rules &amp; Rates'!$C$11="Yes",$J47,0))*$E47)</f>
        <v/>
      </c>
      <c r="N47" s="28">
        <f>IF($B47="","",$K47*$E47)</f>
        <v/>
      </c>
      <c r="O47" s="28">
        <f>IF($B47="","",$L47*$E47)</f>
        <v/>
      </c>
      <c r="P47" s="28">
        <f>IF($B47="","",$O47-'1. Rules &amp; Rates'!$C$8*$M47)</f>
        <v/>
      </c>
      <c r="Q47" s="28">
        <f>IF($B47="","",$G47*$M47)</f>
        <v/>
      </c>
      <c r="R47" s="29">
        <f>IF($B47="","",MAX(0,MIN($N47,$P47,$Q47)))</f>
        <v/>
      </c>
      <c r="S47" s="30">
        <f>IF($B47="","",IF(COUNTIF('1. Rules &amp; Rates'!$B$32:$B$36,$F47)&gt;0,"Old city name, read as a 50% city. ","")&amp;IF($P47&lt;=0,"None. Rent under 10% of salary",IF($R47=$N47,"(a) HRA received",IF($R47=$P47,"(b) rent less 10%","(c) share of salary"))))</f>
        <v/>
      </c>
    </row>
    <row r="48">
      <c r="B48" s="21" t="n"/>
      <c r="C48" s="24" t="n"/>
      <c r="D48" s="24" t="n"/>
      <c r="E48" s="25">
        <f>IF($B48="","",(YEAR($D48)-YEAR($C48))*12+MONTH($D48)-MONTH($C48)+1)</f>
        <v/>
      </c>
      <c r="F48" s="21" t="n"/>
      <c r="G48" s="26">
        <f>IF($B48="","",IF(OR(COUNTIF('1. Rules &amp; Rates'!$B$16:$B$23,$F48)&gt;0,COUNTIF('1. Rules &amp; Rates'!$B$32:$B$36,$F48)&gt;0),'1. Rules &amp; Rates'!$C$6,'1. Rules &amp; Rates'!$C$7))</f>
        <v/>
      </c>
      <c r="H48" s="27" t="n"/>
      <c r="I48" s="27" t="n"/>
      <c r="J48" s="27" t="n"/>
      <c r="K48" s="27" t="n"/>
      <c r="L48" s="27" t="n"/>
      <c r="M48" s="28">
        <f>IF($B48="","",($H48+IF('1. Rules &amp; Rates'!$C$10="Yes",$I48,0)+IF('1. Rules &amp; Rates'!$C$11="Yes",$J48,0))*$E48)</f>
        <v/>
      </c>
      <c r="N48" s="28">
        <f>IF($B48="","",$K48*$E48)</f>
        <v/>
      </c>
      <c r="O48" s="28">
        <f>IF($B48="","",$L48*$E48)</f>
        <v/>
      </c>
      <c r="P48" s="28">
        <f>IF($B48="","",$O48-'1. Rules &amp; Rates'!$C$8*$M48)</f>
        <v/>
      </c>
      <c r="Q48" s="28">
        <f>IF($B48="","",$G48*$M48)</f>
        <v/>
      </c>
      <c r="R48" s="29">
        <f>IF($B48="","",MAX(0,MIN($N48,$P48,$Q48)))</f>
        <v/>
      </c>
      <c r="S48" s="30">
        <f>IF($B48="","",IF(COUNTIF('1. Rules &amp; Rates'!$B$32:$B$36,$F48)&gt;0,"Old city name, read as a 50% city. ","")&amp;IF($P48&lt;=0,"None. Rent under 10% of salary",IF($R48=$N48,"(a) HRA received",IF($R48=$P48,"(b) rent less 10%","(c) share of salary"))))</f>
        <v/>
      </c>
    </row>
    <row r="49">
      <c r="B49" s="21" t="n"/>
      <c r="C49" s="24" t="n"/>
      <c r="D49" s="24" t="n"/>
      <c r="E49" s="25">
        <f>IF($B49="","",(YEAR($D49)-YEAR($C49))*12+MONTH($D49)-MONTH($C49)+1)</f>
        <v/>
      </c>
      <c r="F49" s="21" t="n"/>
      <c r="G49" s="26">
        <f>IF($B49="","",IF(OR(COUNTIF('1. Rules &amp; Rates'!$B$16:$B$23,$F49)&gt;0,COUNTIF('1. Rules &amp; Rates'!$B$32:$B$36,$F49)&gt;0),'1. Rules &amp; Rates'!$C$6,'1. Rules &amp; Rates'!$C$7))</f>
        <v/>
      </c>
      <c r="H49" s="27" t="n"/>
      <c r="I49" s="27" t="n"/>
      <c r="J49" s="27" t="n"/>
      <c r="K49" s="27" t="n"/>
      <c r="L49" s="27" t="n"/>
      <c r="M49" s="28">
        <f>IF($B49="","",($H49+IF('1. Rules &amp; Rates'!$C$10="Yes",$I49,0)+IF('1. Rules &amp; Rates'!$C$11="Yes",$J49,0))*$E49)</f>
        <v/>
      </c>
      <c r="N49" s="28">
        <f>IF($B49="","",$K49*$E49)</f>
        <v/>
      </c>
      <c r="O49" s="28">
        <f>IF($B49="","",$L49*$E49)</f>
        <v/>
      </c>
      <c r="P49" s="28">
        <f>IF($B49="","",$O49-'1. Rules &amp; Rates'!$C$8*$M49)</f>
        <v/>
      </c>
      <c r="Q49" s="28">
        <f>IF($B49="","",$G49*$M49)</f>
        <v/>
      </c>
      <c r="R49" s="29">
        <f>IF($B49="","",MAX(0,MIN($N49,$P49,$Q49)))</f>
        <v/>
      </c>
      <c r="S49" s="30">
        <f>IF($B49="","",IF(COUNTIF('1. Rules &amp; Rates'!$B$32:$B$36,$F49)&gt;0,"Old city name, read as a 50% city. ","")&amp;IF($P49&lt;=0,"None. Rent under 10% of salary",IF($R49=$N49,"(a) HRA received",IF($R49=$P49,"(b) rent less 10%","(c) share of salary"))))</f>
        <v/>
      </c>
    </row>
    <row r="50">
      <c r="B50" s="21" t="n"/>
      <c r="C50" s="24" t="n"/>
      <c r="D50" s="24" t="n"/>
      <c r="E50" s="25">
        <f>IF($B50="","",(YEAR($D50)-YEAR($C50))*12+MONTH($D50)-MONTH($C50)+1)</f>
        <v/>
      </c>
      <c r="F50" s="21" t="n"/>
      <c r="G50" s="26">
        <f>IF($B50="","",IF(OR(COUNTIF('1. Rules &amp; Rates'!$B$16:$B$23,$F50)&gt;0,COUNTIF('1. Rules &amp; Rates'!$B$32:$B$36,$F50)&gt;0),'1. Rules &amp; Rates'!$C$6,'1. Rules &amp; Rates'!$C$7))</f>
        <v/>
      </c>
      <c r="H50" s="27" t="n"/>
      <c r="I50" s="27" t="n"/>
      <c r="J50" s="27" t="n"/>
      <c r="K50" s="27" t="n"/>
      <c r="L50" s="27" t="n"/>
      <c r="M50" s="28">
        <f>IF($B50="","",($H50+IF('1. Rules &amp; Rates'!$C$10="Yes",$I50,0)+IF('1. Rules &amp; Rates'!$C$11="Yes",$J50,0))*$E50)</f>
        <v/>
      </c>
      <c r="N50" s="28">
        <f>IF($B50="","",$K50*$E50)</f>
        <v/>
      </c>
      <c r="O50" s="28">
        <f>IF($B50="","",$L50*$E50)</f>
        <v/>
      </c>
      <c r="P50" s="28">
        <f>IF($B50="","",$O50-'1. Rules &amp; Rates'!$C$8*$M50)</f>
        <v/>
      </c>
      <c r="Q50" s="28">
        <f>IF($B50="","",$G50*$M50)</f>
        <v/>
      </c>
      <c r="R50" s="29">
        <f>IF($B50="","",MAX(0,MIN($N50,$P50,$Q50)))</f>
        <v/>
      </c>
      <c r="S50" s="30">
        <f>IF($B50="","",IF(COUNTIF('1. Rules &amp; Rates'!$B$32:$B$36,$F50)&gt;0,"Old city name, read as a 50% city. ","")&amp;IF($P50&lt;=0,"None. Rent under 10% of salary",IF($R50=$N50,"(a) HRA received",IF($R50=$P50,"(b) rent less 10%","(c) share of salary"))))</f>
        <v/>
      </c>
    </row>
    <row r="51">
      <c r="B51" s="21" t="n"/>
      <c r="C51" s="24" t="n"/>
      <c r="D51" s="24" t="n"/>
      <c r="E51" s="25">
        <f>IF($B51="","",(YEAR($D51)-YEAR($C51))*12+MONTH($D51)-MONTH($C51)+1)</f>
        <v/>
      </c>
      <c r="F51" s="21" t="n"/>
      <c r="G51" s="26">
        <f>IF($B51="","",IF(OR(COUNTIF('1. Rules &amp; Rates'!$B$16:$B$23,$F51)&gt;0,COUNTIF('1. Rules &amp; Rates'!$B$32:$B$36,$F51)&gt;0),'1. Rules &amp; Rates'!$C$6,'1. Rules &amp; Rates'!$C$7))</f>
        <v/>
      </c>
      <c r="H51" s="27" t="n"/>
      <c r="I51" s="27" t="n"/>
      <c r="J51" s="27" t="n"/>
      <c r="K51" s="27" t="n"/>
      <c r="L51" s="27" t="n"/>
      <c r="M51" s="28">
        <f>IF($B51="","",($H51+IF('1. Rules &amp; Rates'!$C$10="Yes",$I51,0)+IF('1. Rules &amp; Rates'!$C$11="Yes",$J51,0))*$E51)</f>
        <v/>
      </c>
      <c r="N51" s="28">
        <f>IF($B51="","",$K51*$E51)</f>
        <v/>
      </c>
      <c r="O51" s="28">
        <f>IF($B51="","",$L51*$E51)</f>
        <v/>
      </c>
      <c r="P51" s="28">
        <f>IF($B51="","",$O51-'1. Rules &amp; Rates'!$C$8*$M51)</f>
        <v/>
      </c>
      <c r="Q51" s="28">
        <f>IF($B51="","",$G51*$M51)</f>
        <v/>
      </c>
      <c r="R51" s="29">
        <f>IF($B51="","",MAX(0,MIN($N51,$P51,$Q51)))</f>
        <v/>
      </c>
      <c r="S51" s="30">
        <f>IF($B51="","",IF(COUNTIF('1. Rules &amp; Rates'!$B$32:$B$36,$F51)&gt;0,"Old city name, read as a 50% city. ","")&amp;IF($P51&lt;=0,"None. Rent under 10% of salary",IF($R51=$N51,"(a) HRA received",IF($R51=$P51,"(b) rent less 10%","(c) share of salary"))))</f>
        <v/>
      </c>
    </row>
    <row r="52">
      <c r="B52" s="21" t="n"/>
      <c r="C52" s="24" t="n"/>
      <c r="D52" s="24" t="n"/>
      <c r="E52" s="25">
        <f>IF($B52="","",(YEAR($D52)-YEAR($C52))*12+MONTH($D52)-MONTH($C52)+1)</f>
        <v/>
      </c>
      <c r="F52" s="21" t="n"/>
      <c r="G52" s="26">
        <f>IF($B52="","",IF(OR(COUNTIF('1. Rules &amp; Rates'!$B$16:$B$23,$F52)&gt;0,COUNTIF('1. Rules &amp; Rates'!$B$32:$B$36,$F52)&gt;0),'1. Rules &amp; Rates'!$C$6,'1. Rules &amp; Rates'!$C$7))</f>
        <v/>
      </c>
      <c r="H52" s="27" t="n"/>
      <c r="I52" s="27" t="n"/>
      <c r="J52" s="27" t="n"/>
      <c r="K52" s="27" t="n"/>
      <c r="L52" s="27" t="n"/>
      <c r="M52" s="28">
        <f>IF($B52="","",($H52+IF('1. Rules &amp; Rates'!$C$10="Yes",$I52,0)+IF('1. Rules &amp; Rates'!$C$11="Yes",$J52,0))*$E52)</f>
        <v/>
      </c>
      <c r="N52" s="28">
        <f>IF($B52="","",$K52*$E52)</f>
        <v/>
      </c>
      <c r="O52" s="28">
        <f>IF($B52="","",$L52*$E52)</f>
        <v/>
      </c>
      <c r="P52" s="28">
        <f>IF($B52="","",$O52-'1. Rules &amp; Rates'!$C$8*$M52)</f>
        <v/>
      </c>
      <c r="Q52" s="28">
        <f>IF($B52="","",$G52*$M52)</f>
        <v/>
      </c>
      <c r="R52" s="29">
        <f>IF($B52="","",MAX(0,MIN($N52,$P52,$Q52)))</f>
        <v/>
      </c>
      <c r="S52" s="30">
        <f>IF($B52="","",IF(COUNTIF('1. Rules &amp; Rates'!$B$32:$B$36,$F52)&gt;0,"Old city name, read as a 50% city. ","")&amp;IF($P52&lt;=0,"None. Rent under 10% of salary",IF($R52=$N52,"(a) HRA received",IF($R52=$P52,"(b) rent less 10%","(c) share of salary"))))</f>
        <v/>
      </c>
    </row>
    <row r="53">
      <c r="B53" s="21" t="n"/>
      <c r="C53" s="24" t="n"/>
      <c r="D53" s="24" t="n"/>
      <c r="E53" s="25">
        <f>IF($B53="","",(YEAR($D53)-YEAR($C53))*12+MONTH($D53)-MONTH($C53)+1)</f>
        <v/>
      </c>
      <c r="F53" s="21" t="n"/>
      <c r="G53" s="26">
        <f>IF($B53="","",IF(OR(COUNTIF('1. Rules &amp; Rates'!$B$16:$B$23,$F53)&gt;0,COUNTIF('1. Rules &amp; Rates'!$B$32:$B$36,$F53)&gt;0),'1. Rules &amp; Rates'!$C$6,'1. Rules &amp; Rates'!$C$7))</f>
        <v/>
      </c>
      <c r="H53" s="27" t="n"/>
      <c r="I53" s="27" t="n"/>
      <c r="J53" s="27" t="n"/>
      <c r="K53" s="27" t="n"/>
      <c r="L53" s="27" t="n"/>
      <c r="M53" s="28">
        <f>IF($B53="","",($H53+IF('1. Rules &amp; Rates'!$C$10="Yes",$I53,0)+IF('1. Rules &amp; Rates'!$C$11="Yes",$J53,0))*$E53)</f>
        <v/>
      </c>
      <c r="N53" s="28">
        <f>IF($B53="","",$K53*$E53)</f>
        <v/>
      </c>
      <c r="O53" s="28">
        <f>IF($B53="","",$L53*$E53)</f>
        <v/>
      </c>
      <c r="P53" s="28">
        <f>IF($B53="","",$O53-'1. Rules &amp; Rates'!$C$8*$M53)</f>
        <v/>
      </c>
      <c r="Q53" s="28">
        <f>IF($B53="","",$G53*$M53)</f>
        <v/>
      </c>
      <c r="R53" s="29">
        <f>IF($B53="","",MAX(0,MIN($N53,$P53,$Q53)))</f>
        <v/>
      </c>
      <c r="S53" s="30">
        <f>IF($B53="","",IF(COUNTIF('1. Rules &amp; Rates'!$B$32:$B$36,$F53)&gt;0,"Old city name, read as a 50% city. ","")&amp;IF($P53&lt;=0,"None. Rent under 10% of salary",IF($R53=$N53,"(a) HRA received",IF($R53=$P53,"(b) rent less 10%","(c) share of salary"))))</f>
        <v/>
      </c>
    </row>
    <row r="54">
      <c r="B54" s="21" t="n"/>
      <c r="C54" s="24" t="n"/>
      <c r="D54" s="24" t="n"/>
      <c r="E54" s="25">
        <f>IF($B54="","",(YEAR($D54)-YEAR($C54))*12+MONTH($D54)-MONTH($C54)+1)</f>
        <v/>
      </c>
      <c r="F54" s="21" t="n"/>
      <c r="G54" s="26">
        <f>IF($B54="","",IF(OR(COUNTIF('1. Rules &amp; Rates'!$B$16:$B$23,$F54)&gt;0,COUNTIF('1. Rules &amp; Rates'!$B$32:$B$36,$F54)&gt;0),'1. Rules &amp; Rates'!$C$6,'1. Rules &amp; Rates'!$C$7))</f>
        <v/>
      </c>
      <c r="H54" s="27" t="n"/>
      <c r="I54" s="27" t="n"/>
      <c r="J54" s="27" t="n"/>
      <c r="K54" s="27" t="n"/>
      <c r="L54" s="27" t="n"/>
      <c r="M54" s="28">
        <f>IF($B54="","",($H54+IF('1. Rules &amp; Rates'!$C$10="Yes",$I54,0)+IF('1. Rules &amp; Rates'!$C$11="Yes",$J54,0))*$E54)</f>
        <v/>
      </c>
      <c r="N54" s="28">
        <f>IF($B54="","",$K54*$E54)</f>
        <v/>
      </c>
      <c r="O54" s="28">
        <f>IF($B54="","",$L54*$E54)</f>
        <v/>
      </c>
      <c r="P54" s="28">
        <f>IF($B54="","",$O54-'1. Rules &amp; Rates'!$C$8*$M54)</f>
        <v/>
      </c>
      <c r="Q54" s="28">
        <f>IF($B54="","",$G54*$M54)</f>
        <v/>
      </c>
      <c r="R54" s="29">
        <f>IF($B54="","",MAX(0,MIN($N54,$P54,$Q54)))</f>
        <v/>
      </c>
      <c r="S54" s="30">
        <f>IF($B54="","",IF(COUNTIF('1. Rules &amp; Rates'!$B$32:$B$36,$F54)&gt;0,"Old city name, read as a 50% city. ","")&amp;IF($P54&lt;=0,"None. Rent under 10% of salary",IF($R54=$N54,"(a) HRA received",IF($R54=$P54,"(b) rent less 10%","(c) share of salary"))))</f>
        <v/>
      </c>
    </row>
    <row r="55">
      <c r="B55" s="21" t="n"/>
      <c r="C55" s="24" t="n"/>
      <c r="D55" s="24" t="n"/>
      <c r="E55" s="25">
        <f>IF($B55="","",(YEAR($D55)-YEAR($C55))*12+MONTH($D55)-MONTH($C55)+1)</f>
        <v/>
      </c>
      <c r="F55" s="21" t="n"/>
      <c r="G55" s="26">
        <f>IF($B55="","",IF(OR(COUNTIF('1. Rules &amp; Rates'!$B$16:$B$23,$F55)&gt;0,COUNTIF('1. Rules &amp; Rates'!$B$32:$B$36,$F55)&gt;0),'1. Rules &amp; Rates'!$C$6,'1. Rules &amp; Rates'!$C$7))</f>
        <v/>
      </c>
      <c r="H55" s="27" t="n"/>
      <c r="I55" s="27" t="n"/>
      <c r="J55" s="27" t="n"/>
      <c r="K55" s="27" t="n"/>
      <c r="L55" s="27" t="n"/>
      <c r="M55" s="28">
        <f>IF($B55="","",($H55+IF('1. Rules &amp; Rates'!$C$10="Yes",$I55,0)+IF('1. Rules &amp; Rates'!$C$11="Yes",$J55,0))*$E55)</f>
        <v/>
      </c>
      <c r="N55" s="28">
        <f>IF($B55="","",$K55*$E55)</f>
        <v/>
      </c>
      <c r="O55" s="28">
        <f>IF($B55="","",$L55*$E55)</f>
        <v/>
      </c>
      <c r="P55" s="28">
        <f>IF($B55="","",$O55-'1. Rules &amp; Rates'!$C$8*$M55)</f>
        <v/>
      </c>
      <c r="Q55" s="28">
        <f>IF($B55="","",$G55*$M55)</f>
        <v/>
      </c>
      <c r="R55" s="29">
        <f>IF($B55="","",MAX(0,MIN($N55,$P55,$Q55)))</f>
        <v/>
      </c>
      <c r="S55" s="30">
        <f>IF($B55="","",IF(COUNTIF('1. Rules &amp; Rates'!$B$32:$B$36,$F55)&gt;0,"Old city name, read as a 50% city. ","")&amp;IF($P55&lt;=0,"None. Rent under 10% of salary",IF($R55=$N55,"(a) HRA received",IF($R55=$P55,"(b) rent less 10%","(c) share of salary"))))</f>
        <v/>
      </c>
    </row>
    <row r="56">
      <c r="B56" s="21" t="n"/>
      <c r="C56" s="24" t="n"/>
      <c r="D56" s="24" t="n"/>
      <c r="E56" s="25">
        <f>IF($B56="","",(YEAR($D56)-YEAR($C56))*12+MONTH($D56)-MONTH($C56)+1)</f>
        <v/>
      </c>
      <c r="F56" s="21" t="n"/>
      <c r="G56" s="26">
        <f>IF($B56="","",IF(OR(COUNTIF('1. Rules &amp; Rates'!$B$16:$B$23,$F56)&gt;0,COUNTIF('1. Rules &amp; Rates'!$B$32:$B$36,$F56)&gt;0),'1. Rules &amp; Rates'!$C$6,'1. Rules &amp; Rates'!$C$7))</f>
        <v/>
      </c>
      <c r="H56" s="27" t="n"/>
      <c r="I56" s="27" t="n"/>
      <c r="J56" s="27" t="n"/>
      <c r="K56" s="27" t="n"/>
      <c r="L56" s="27" t="n"/>
      <c r="M56" s="28">
        <f>IF($B56="","",($H56+IF('1. Rules &amp; Rates'!$C$10="Yes",$I56,0)+IF('1. Rules &amp; Rates'!$C$11="Yes",$J56,0))*$E56)</f>
        <v/>
      </c>
      <c r="N56" s="28">
        <f>IF($B56="","",$K56*$E56)</f>
        <v/>
      </c>
      <c r="O56" s="28">
        <f>IF($B56="","",$L56*$E56)</f>
        <v/>
      </c>
      <c r="P56" s="28">
        <f>IF($B56="","",$O56-'1. Rules &amp; Rates'!$C$8*$M56)</f>
        <v/>
      </c>
      <c r="Q56" s="28">
        <f>IF($B56="","",$G56*$M56)</f>
        <v/>
      </c>
      <c r="R56" s="29">
        <f>IF($B56="","",MAX(0,MIN($N56,$P56,$Q56)))</f>
        <v/>
      </c>
      <c r="S56" s="30">
        <f>IF($B56="","",IF(COUNTIF('1. Rules &amp; Rates'!$B$32:$B$36,$F56)&gt;0,"Old city name, read as a 50% city. ","")&amp;IF($P56&lt;=0,"None. Rent under 10% of salary",IF($R56=$N56,"(a) HRA received",IF($R56=$P56,"(b) rent less 10%","(c) share of salary"))))</f>
        <v/>
      </c>
    </row>
    <row r="57">
      <c r="B57" s="21" t="n"/>
      <c r="C57" s="24" t="n"/>
      <c r="D57" s="24" t="n"/>
      <c r="E57" s="25">
        <f>IF($B57="","",(YEAR($D57)-YEAR($C57))*12+MONTH($D57)-MONTH($C57)+1)</f>
        <v/>
      </c>
      <c r="F57" s="21" t="n"/>
      <c r="G57" s="26">
        <f>IF($B57="","",IF(OR(COUNTIF('1. Rules &amp; Rates'!$B$16:$B$23,$F57)&gt;0,COUNTIF('1. Rules &amp; Rates'!$B$32:$B$36,$F57)&gt;0),'1. Rules &amp; Rates'!$C$6,'1. Rules &amp; Rates'!$C$7))</f>
        <v/>
      </c>
      <c r="H57" s="27" t="n"/>
      <c r="I57" s="27" t="n"/>
      <c r="J57" s="27" t="n"/>
      <c r="K57" s="27" t="n"/>
      <c r="L57" s="27" t="n"/>
      <c r="M57" s="28">
        <f>IF($B57="","",($H57+IF('1. Rules &amp; Rates'!$C$10="Yes",$I57,0)+IF('1. Rules &amp; Rates'!$C$11="Yes",$J57,0))*$E57)</f>
        <v/>
      </c>
      <c r="N57" s="28">
        <f>IF($B57="","",$K57*$E57)</f>
        <v/>
      </c>
      <c r="O57" s="28">
        <f>IF($B57="","",$L57*$E57)</f>
        <v/>
      </c>
      <c r="P57" s="28">
        <f>IF($B57="","",$O57-'1. Rules &amp; Rates'!$C$8*$M57)</f>
        <v/>
      </c>
      <c r="Q57" s="28">
        <f>IF($B57="","",$G57*$M57)</f>
        <v/>
      </c>
      <c r="R57" s="29">
        <f>IF($B57="","",MAX(0,MIN($N57,$P57,$Q57)))</f>
        <v/>
      </c>
      <c r="S57" s="30">
        <f>IF($B57="","",IF(COUNTIF('1. Rules &amp; Rates'!$B$32:$B$36,$F57)&gt;0,"Old city name, read as a 50% city. ","")&amp;IF($P57&lt;=0,"None. Rent under 10% of salary",IF($R57=$N57,"(a) HRA received",IF($R57=$P57,"(b) rent less 10%","(c) share of salary"))))</f>
        <v/>
      </c>
    </row>
    <row r="58">
      <c r="B58" s="21" t="n"/>
      <c r="C58" s="24" t="n"/>
      <c r="D58" s="24" t="n"/>
      <c r="E58" s="25">
        <f>IF($B58="","",(YEAR($D58)-YEAR($C58))*12+MONTH($D58)-MONTH($C58)+1)</f>
        <v/>
      </c>
      <c r="F58" s="21" t="n"/>
      <c r="G58" s="26">
        <f>IF($B58="","",IF(OR(COUNTIF('1. Rules &amp; Rates'!$B$16:$B$23,$F58)&gt;0,COUNTIF('1. Rules &amp; Rates'!$B$32:$B$36,$F58)&gt;0),'1. Rules &amp; Rates'!$C$6,'1. Rules &amp; Rates'!$C$7))</f>
        <v/>
      </c>
      <c r="H58" s="27" t="n"/>
      <c r="I58" s="27" t="n"/>
      <c r="J58" s="27" t="n"/>
      <c r="K58" s="27" t="n"/>
      <c r="L58" s="27" t="n"/>
      <c r="M58" s="28">
        <f>IF($B58="","",($H58+IF('1. Rules &amp; Rates'!$C$10="Yes",$I58,0)+IF('1. Rules &amp; Rates'!$C$11="Yes",$J58,0))*$E58)</f>
        <v/>
      </c>
      <c r="N58" s="28">
        <f>IF($B58="","",$K58*$E58)</f>
        <v/>
      </c>
      <c r="O58" s="28">
        <f>IF($B58="","",$L58*$E58)</f>
        <v/>
      </c>
      <c r="P58" s="28">
        <f>IF($B58="","",$O58-'1. Rules &amp; Rates'!$C$8*$M58)</f>
        <v/>
      </c>
      <c r="Q58" s="28">
        <f>IF($B58="","",$G58*$M58)</f>
        <v/>
      </c>
      <c r="R58" s="29">
        <f>IF($B58="","",MAX(0,MIN($N58,$P58,$Q58)))</f>
        <v/>
      </c>
      <c r="S58" s="30">
        <f>IF($B58="","",IF(COUNTIF('1. Rules &amp; Rates'!$B$32:$B$36,$F58)&gt;0,"Old city name, read as a 50% city. ","")&amp;IF($P58&lt;=0,"None. Rent under 10% of salary",IF($R58=$N58,"(a) HRA received",IF($R58=$P58,"(b) rent less 10%","(c) share of salary"))))</f>
        <v/>
      </c>
    </row>
    <row r="59">
      <c r="B59" s="21" t="n"/>
      <c r="C59" s="24" t="n"/>
      <c r="D59" s="24" t="n"/>
      <c r="E59" s="25">
        <f>IF($B59="","",(YEAR($D59)-YEAR($C59))*12+MONTH($D59)-MONTH($C59)+1)</f>
        <v/>
      </c>
      <c r="F59" s="21" t="n"/>
      <c r="G59" s="26">
        <f>IF($B59="","",IF(OR(COUNTIF('1. Rules &amp; Rates'!$B$16:$B$23,$F59)&gt;0,COUNTIF('1. Rules &amp; Rates'!$B$32:$B$36,$F59)&gt;0),'1. Rules &amp; Rates'!$C$6,'1. Rules &amp; Rates'!$C$7))</f>
        <v/>
      </c>
      <c r="H59" s="27" t="n"/>
      <c r="I59" s="27" t="n"/>
      <c r="J59" s="27" t="n"/>
      <c r="K59" s="27" t="n"/>
      <c r="L59" s="27" t="n"/>
      <c r="M59" s="28">
        <f>IF($B59="","",($H59+IF('1. Rules &amp; Rates'!$C$10="Yes",$I59,0)+IF('1. Rules &amp; Rates'!$C$11="Yes",$J59,0))*$E59)</f>
        <v/>
      </c>
      <c r="N59" s="28">
        <f>IF($B59="","",$K59*$E59)</f>
        <v/>
      </c>
      <c r="O59" s="28">
        <f>IF($B59="","",$L59*$E59)</f>
        <v/>
      </c>
      <c r="P59" s="28">
        <f>IF($B59="","",$O59-'1. Rules &amp; Rates'!$C$8*$M59)</f>
        <v/>
      </c>
      <c r="Q59" s="28">
        <f>IF($B59="","",$G59*$M59)</f>
        <v/>
      </c>
      <c r="R59" s="29">
        <f>IF($B59="","",MAX(0,MIN($N59,$P59,$Q59)))</f>
        <v/>
      </c>
      <c r="S59" s="30">
        <f>IF($B59="","",IF(COUNTIF('1. Rules &amp; Rates'!$B$32:$B$36,$F59)&gt;0,"Old city name, read as a 50% city. ","")&amp;IF($P59&lt;=0,"None. Rent under 10% of salary",IF($R59=$N59,"(a) HRA received",IF($R59=$P59,"(b) rent less 10%","(c) share of salary"))))</f>
        <v/>
      </c>
    </row>
    <row r="60">
      <c r="B60" s="21" t="n"/>
      <c r="C60" s="24" t="n"/>
      <c r="D60" s="24" t="n"/>
      <c r="E60" s="25">
        <f>IF($B60="","",(YEAR($D60)-YEAR($C60))*12+MONTH($D60)-MONTH($C60)+1)</f>
        <v/>
      </c>
      <c r="F60" s="21" t="n"/>
      <c r="G60" s="26">
        <f>IF($B60="","",IF(OR(COUNTIF('1. Rules &amp; Rates'!$B$16:$B$23,$F60)&gt;0,COUNTIF('1. Rules &amp; Rates'!$B$32:$B$36,$F60)&gt;0),'1. Rules &amp; Rates'!$C$6,'1. Rules &amp; Rates'!$C$7))</f>
        <v/>
      </c>
      <c r="H60" s="27" t="n"/>
      <c r="I60" s="27" t="n"/>
      <c r="J60" s="27" t="n"/>
      <c r="K60" s="27" t="n"/>
      <c r="L60" s="27" t="n"/>
      <c r="M60" s="28">
        <f>IF($B60="","",($H60+IF('1. Rules &amp; Rates'!$C$10="Yes",$I60,0)+IF('1. Rules &amp; Rates'!$C$11="Yes",$J60,0))*$E60)</f>
        <v/>
      </c>
      <c r="N60" s="28">
        <f>IF($B60="","",$K60*$E60)</f>
        <v/>
      </c>
      <c r="O60" s="28">
        <f>IF($B60="","",$L60*$E60)</f>
        <v/>
      </c>
      <c r="P60" s="28">
        <f>IF($B60="","",$O60-'1. Rules &amp; Rates'!$C$8*$M60)</f>
        <v/>
      </c>
      <c r="Q60" s="28">
        <f>IF($B60="","",$G60*$M60)</f>
        <v/>
      </c>
      <c r="R60" s="29">
        <f>IF($B60="","",MAX(0,MIN($N60,$P60,$Q60)))</f>
        <v/>
      </c>
      <c r="S60" s="30">
        <f>IF($B60="","",IF(COUNTIF('1. Rules &amp; Rates'!$B$32:$B$36,$F60)&gt;0,"Old city name, read as a 50% city. ","")&amp;IF($P60&lt;=0,"None. Rent under 10% of salary",IF($R60=$N60,"(a) HRA received",IF($R60=$P60,"(b) rent less 10%","(c) share of salary"))))</f>
        <v/>
      </c>
    </row>
    <row r="61">
      <c r="B61" s="21" t="n"/>
      <c r="C61" s="24" t="n"/>
      <c r="D61" s="24" t="n"/>
      <c r="E61" s="25">
        <f>IF($B61="","",(YEAR($D61)-YEAR($C61))*12+MONTH($D61)-MONTH($C61)+1)</f>
        <v/>
      </c>
      <c r="F61" s="21" t="n"/>
      <c r="G61" s="26">
        <f>IF($B61="","",IF(OR(COUNTIF('1. Rules &amp; Rates'!$B$16:$B$23,$F61)&gt;0,COUNTIF('1. Rules &amp; Rates'!$B$32:$B$36,$F61)&gt;0),'1. Rules &amp; Rates'!$C$6,'1. Rules &amp; Rates'!$C$7))</f>
        <v/>
      </c>
      <c r="H61" s="27" t="n"/>
      <c r="I61" s="27" t="n"/>
      <c r="J61" s="27" t="n"/>
      <c r="K61" s="27" t="n"/>
      <c r="L61" s="27" t="n"/>
      <c r="M61" s="28">
        <f>IF($B61="","",($H61+IF('1. Rules &amp; Rates'!$C$10="Yes",$I61,0)+IF('1. Rules &amp; Rates'!$C$11="Yes",$J61,0))*$E61)</f>
        <v/>
      </c>
      <c r="N61" s="28">
        <f>IF($B61="","",$K61*$E61)</f>
        <v/>
      </c>
      <c r="O61" s="28">
        <f>IF($B61="","",$L61*$E61)</f>
        <v/>
      </c>
      <c r="P61" s="28">
        <f>IF($B61="","",$O61-'1. Rules &amp; Rates'!$C$8*$M61)</f>
        <v/>
      </c>
      <c r="Q61" s="28">
        <f>IF($B61="","",$G61*$M61)</f>
        <v/>
      </c>
      <c r="R61" s="29">
        <f>IF($B61="","",MAX(0,MIN($N61,$P61,$Q61)))</f>
        <v/>
      </c>
      <c r="S61" s="30">
        <f>IF($B61="","",IF(COUNTIF('1. Rules &amp; Rates'!$B$32:$B$36,$F61)&gt;0,"Old city name, read as a 50% city. ","")&amp;IF($P61&lt;=0,"None. Rent under 10% of salary",IF($R61=$N61,"(a) HRA received",IF($R61=$P61,"(b) rent less 10%","(c) share of salary"))))</f>
        <v/>
      </c>
    </row>
    <row r="62">
      <c r="B62" s="21" t="n"/>
      <c r="C62" s="24" t="n"/>
      <c r="D62" s="24" t="n"/>
      <c r="E62" s="25">
        <f>IF($B62="","",(YEAR($D62)-YEAR($C62))*12+MONTH($D62)-MONTH($C62)+1)</f>
        <v/>
      </c>
      <c r="F62" s="21" t="n"/>
      <c r="G62" s="26">
        <f>IF($B62="","",IF(OR(COUNTIF('1. Rules &amp; Rates'!$B$16:$B$23,$F62)&gt;0,COUNTIF('1. Rules &amp; Rates'!$B$32:$B$36,$F62)&gt;0),'1. Rules &amp; Rates'!$C$6,'1. Rules &amp; Rates'!$C$7))</f>
        <v/>
      </c>
      <c r="H62" s="27" t="n"/>
      <c r="I62" s="27" t="n"/>
      <c r="J62" s="27" t="n"/>
      <c r="K62" s="27" t="n"/>
      <c r="L62" s="27" t="n"/>
      <c r="M62" s="28">
        <f>IF($B62="","",($H62+IF('1. Rules &amp; Rates'!$C$10="Yes",$I62,0)+IF('1. Rules &amp; Rates'!$C$11="Yes",$J62,0))*$E62)</f>
        <v/>
      </c>
      <c r="N62" s="28">
        <f>IF($B62="","",$K62*$E62)</f>
        <v/>
      </c>
      <c r="O62" s="28">
        <f>IF($B62="","",$L62*$E62)</f>
        <v/>
      </c>
      <c r="P62" s="28">
        <f>IF($B62="","",$O62-'1. Rules &amp; Rates'!$C$8*$M62)</f>
        <v/>
      </c>
      <c r="Q62" s="28">
        <f>IF($B62="","",$G62*$M62)</f>
        <v/>
      </c>
      <c r="R62" s="29">
        <f>IF($B62="","",MAX(0,MIN($N62,$P62,$Q62)))</f>
        <v/>
      </c>
      <c r="S62" s="30">
        <f>IF($B62="","",IF(COUNTIF('1. Rules &amp; Rates'!$B$32:$B$36,$F62)&gt;0,"Old city name, read as a 50% city. ","")&amp;IF($P62&lt;=0,"None. Rent under 10% of salary",IF($R62=$N62,"(a) HRA received",IF($R62=$P62,"(b) rent less 10%","(c) share of salary"))))</f>
        <v/>
      </c>
    </row>
    <row r="63">
      <c r="B63" s="21" t="n"/>
      <c r="C63" s="24" t="n"/>
      <c r="D63" s="24" t="n"/>
      <c r="E63" s="25">
        <f>IF($B63="","",(YEAR($D63)-YEAR($C63))*12+MONTH($D63)-MONTH($C63)+1)</f>
        <v/>
      </c>
      <c r="F63" s="21" t="n"/>
      <c r="G63" s="26">
        <f>IF($B63="","",IF(OR(COUNTIF('1. Rules &amp; Rates'!$B$16:$B$23,$F63)&gt;0,COUNTIF('1. Rules &amp; Rates'!$B$32:$B$36,$F63)&gt;0),'1. Rules &amp; Rates'!$C$6,'1. Rules &amp; Rates'!$C$7))</f>
        <v/>
      </c>
      <c r="H63" s="27" t="n"/>
      <c r="I63" s="27" t="n"/>
      <c r="J63" s="27" t="n"/>
      <c r="K63" s="27" t="n"/>
      <c r="L63" s="27" t="n"/>
      <c r="M63" s="28">
        <f>IF($B63="","",($H63+IF('1. Rules &amp; Rates'!$C$10="Yes",$I63,0)+IF('1. Rules &amp; Rates'!$C$11="Yes",$J63,0))*$E63)</f>
        <v/>
      </c>
      <c r="N63" s="28">
        <f>IF($B63="","",$K63*$E63)</f>
        <v/>
      </c>
      <c r="O63" s="28">
        <f>IF($B63="","",$L63*$E63)</f>
        <v/>
      </c>
      <c r="P63" s="28">
        <f>IF($B63="","",$O63-'1. Rules &amp; Rates'!$C$8*$M63)</f>
        <v/>
      </c>
      <c r="Q63" s="28">
        <f>IF($B63="","",$G63*$M63)</f>
        <v/>
      </c>
      <c r="R63" s="29">
        <f>IF($B63="","",MAX(0,MIN($N63,$P63,$Q63)))</f>
        <v/>
      </c>
      <c r="S63" s="30">
        <f>IF($B63="","",IF(COUNTIF('1. Rules &amp; Rates'!$B$32:$B$36,$F63)&gt;0,"Old city name, read as a 50% city. ","")&amp;IF($P63&lt;=0,"None. Rent under 10% of salary",IF($R63=$N63,"(a) HRA received",IF($R63=$P63,"(b) rent less 10%","(c) share of salary"))))</f>
        <v/>
      </c>
    </row>
    <row r="64">
      <c r="B64" s="21" t="n"/>
      <c r="C64" s="24" t="n"/>
      <c r="D64" s="24" t="n"/>
      <c r="E64" s="25">
        <f>IF($B64="","",(YEAR($D64)-YEAR($C64))*12+MONTH($D64)-MONTH($C64)+1)</f>
        <v/>
      </c>
      <c r="F64" s="21" t="n"/>
      <c r="G64" s="26">
        <f>IF($B64="","",IF(OR(COUNTIF('1. Rules &amp; Rates'!$B$16:$B$23,$F64)&gt;0,COUNTIF('1. Rules &amp; Rates'!$B$32:$B$36,$F64)&gt;0),'1. Rules &amp; Rates'!$C$6,'1. Rules &amp; Rates'!$C$7))</f>
        <v/>
      </c>
      <c r="H64" s="27" t="n"/>
      <c r="I64" s="27" t="n"/>
      <c r="J64" s="27" t="n"/>
      <c r="K64" s="27" t="n"/>
      <c r="L64" s="27" t="n"/>
      <c r="M64" s="28">
        <f>IF($B64="","",($H64+IF('1. Rules &amp; Rates'!$C$10="Yes",$I64,0)+IF('1. Rules &amp; Rates'!$C$11="Yes",$J64,0))*$E64)</f>
        <v/>
      </c>
      <c r="N64" s="28">
        <f>IF($B64="","",$K64*$E64)</f>
        <v/>
      </c>
      <c r="O64" s="28">
        <f>IF($B64="","",$L64*$E64)</f>
        <v/>
      </c>
      <c r="P64" s="28">
        <f>IF($B64="","",$O64-'1. Rules &amp; Rates'!$C$8*$M64)</f>
        <v/>
      </c>
      <c r="Q64" s="28">
        <f>IF($B64="","",$G64*$M64)</f>
        <v/>
      </c>
      <c r="R64" s="29">
        <f>IF($B64="","",MAX(0,MIN($N64,$P64,$Q64)))</f>
        <v/>
      </c>
      <c r="S64" s="30">
        <f>IF($B64="","",IF(COUNTIF('1. Rules &amp; Rates'!$B$32:$B$36,$F64)&gt;0,"Old city name, read as a 50% city. ","")&amp;IF($P64&lt;=0,"None. Rent under 10% of salary",IF($R64=$N64,"(a) HRA received",IF($R64=$P64,"(b) rent less 10%","(c) share of salary"))))</f>
        <v/>
      </c>
    </row>
    <row r="65">
      <c r="B65" s="21" t="n"/>
      <c r="C65" s="24" t="n"/>
      <c r="D65" s="24" t="n"/>
      <c r="E65" s="25">
        <f>IF($B65="","",(YEAR($D65)-YEAR($C65))*12+MONTH($D65)-MONTH($C65)+1)</f>
        <v/>
      </c>
      <c r="F65" s="21" t="n"/>
      <c r="G65" s="26">
        <f>IF($B65="","",IF(OR(COUNTIF('1. Rules &amp; Rates'!$B$16:$B$23,$F65)&gt;0,COUNTIF('1. Rules &amp; Rates'!$B$32:$B$36,$F65)&gt;0),'1. Rules &amp; Rates'!$C$6,'1. Rules &amp; Rates'!$C$7))</f>
        <v/>
      </c>
      <c r="H65" s="27" t="n"/>
      <c r="I65" s="27" t="n"/>
      <c r="J65" s="27" t="n"/>
      <c r="K65" s="27" t="n"/>
      <c r="L65" s="27" t="n"/>
      <c r="M65" s="28">
        <f>IF($B65="","",($H65+IF('1. Rules &amp; Rates'!$C$10="Yes",$I65,0)+IF('1. Rules &amp; Rates'!$C$11="Yes",$J65,0))*$E65)</f>
        <v/>
      </c>
      <c r="N65" s="28">
        <f>IF($B65="","",$K65*$E65)</f>
        <v/>
      </c>
      <c r="O65" s="28">
        <f>IF($B65="","",$L65*$E65)</f>
        <v/>
      </c>
      <c r="P65" s="28">
        <f>IF($B65="","",$O65-'1. Rules &amp; Rates'!$C$8*$M65)</f>
        <v/>
      </c>
      <c r="Q65" s="28">
        <f>IF($B65="","",$G65*$M65)</f>
        <v/>
      </c>
      <c r="R65" s="29">
        <f>IF($B65="","",MAX(0,MIN($N65,$P65,$Q65)))</f>
        <v/>
      </c>
      <c r="S65" s="30">
        <f>IF($B65="","",IF(COUNTIF('1. Rules &amp; Rates'!$B$32:$B$36,$F65)&gt;0,"Old city name, read as a 50% city. ","")&amp;IF($P65&lt;=0,"None. Rent under 10% of salary",IF($R65=$N65,"(a) HRA received",IF($R65=$P65,"(b) rent less 10%","(c) share of salary"))))</f>
        <v/>
      </c>
    </row>
    <row r="67" ht="56" customHeight="1">
      <c r="B67" s="3" t="inlineStr">
        <is>
          <t>This sheet does NOT check the regime. It works out what the exemption would be if the employee can claim it. Sheet 4 applies the regime and zeroes anyone on the default. That split is deliberate: it lets you show an employee what opting out would be worth to them.</t>
        </is>
      </c>
    </row>
    <row r="68"/>
    <row r="69"/>
    <row r="70"/>
  </sheetData>
  <mergeCells count="1">
    <mergeCell ref="B67:H70"/>
  </mergeCells>
  <pageMargins left="0.75" right="0.75" top="1" bottom="1" header="0.5" footer="0.5"/>
</worksheet>
</file>

<file path=xl/worksheets/sheet5.xml><?xml version="1.0" encoding="utf-8"?>
<worksheet xmlns="http://schemas.openxmlformats.org/spreadsheetml/2006/main">
  <sheetPr>
    <tabColor rgb="00008CDB"/>
    <outlinePr summaryBelow="1" summaryRight="1"/>
    <pageSetUpPr/>
  </sheetPr>
  <dimension ref="B2:J41"/>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2" customWidth="1" min="1" max="1"/>
    <col width="14" customWidth="1" min="2" max="2"/>
    <col width="20" customWidth="1" min="3" max="3"/>
    <col width="10" customWidth="1" min="4" max="4"/>
    <col width="15" customWidth="1" min="5" max="5"/>
    <col width="14" customWidth="1" min="6" max="6"/>
    <col width="18" customWidth="1" min="7" max="7"/>
    <col width="15" customWidth="1" min="8" max="8"/>
    <col width="15" customWidth="1" min="9" max="9"/>
    <col width="20" customWidth="1" min="10" max="10"/>
  </cols>
  <sheetData>
    <row r="2">
      <c r="B2" s="15" t="inlineStr">
        <is>
          <t>Per Employee</t>
        </is>
      </c>
    </row>
    <row r="3">
      <c r="B3" s="8" t="inlineStr">
        <is>
          <t>Adds the periods together and applies the regime. Nothing to type.</t>
        </is>
      </c>
    </row>
    <row r="5" ht="42" customHeight="1">
      <c r="B5" s="6" t="inlineStr">
        <is>
          <t>Employee</t>
        </is>
      </c>
      <c r="C5" s="6" t="inlineStr">
        <is>
          <t>Name</t>
        </is>
      </c>
      <c r="D5" s="6" t="inlineStr">
        <is>
          <t>Regime</t>
        </is>
      </c>
      <c r="E5" s="6" t="inlineStr">
        <is>
          <t>HRA received</t>
        </is>
      </c>
      <c r="F5" s="6" t="inlineStr">
        <is>
          <t>Rent paid</t>
        </is>
      </c>
      <c r="G5" s="6" t="inlineStr">
        <is>
          <t>Exemption if claimable</t>
        </is>
      </c>
      <c r="H5" s="6" t="inlineStr">
        <is>
          <t>EXEMPT</t>
        </is>
      </c>
      <c r="I5" s="6" t="inlineStr">
        <is>
          <t>TAXABLE HRA</t>
        </is>
      </c>
      <c r="J5" s="6" t="inlineStr">
        <is>
          <t>Landlord PAN needed?</t>
        </is>
      </c>
    </row>
    <row r="6">
      <c r="B6" s="16">
        <f>IF('2. Employees'!$B6="","",'2. Employees'!$B6)</f>
        <v/>
      </c>
      <c r="C6" s="16">
        <f>IF($B6="","",'2. Employees'!$C6)</f>
        <v/>
      </c>
      <c r="D6" s="16">
        <f>IF($B6="","",'2. Employees'!$D6)</f>
        <v/>
      </c>
      <c r="E6" s="28">
        <f>IF($B6="","",SUMIF('3. Rent Periods'!$B$6:$B$65,$B6,'3. Rent Periods'!$N$6:$N$65))</f>
        <v/>
      </c>
      <c r="F6" s="28">
        <f>IF($B6="","",SUMIF('3. Rent Periods'!$B$6:$B$65,$B6,'3. Rent Periods'!$O$6:$O$65))</f>
        <v/>
      </c>
      <c r="G6" s="28">
        <f>IF($B6="","",SUMIF('3. Rent Periods'!$B$6:$B$65,$B6,'3. Rent Periods'!$R$6:$R$65))</f>
        <v/>
      </c>
      <c r="H6" s="29">
        <f>IF($B6="","",IF($D6="Old",$G6,0))</f>
        <v/>
      </c>
      <c r="I6" s="31">
        <f>IF($B6="","",MAX(0,$E6-$H6))</f>
        <v/>
      </c>
      <c r="J6" s="16">
        <f>IF($B6="","",IF($D6&lt;&gt;"Old","Not claiming, none needed",IF($F6&gt;'1. Rules &amp; Rates'!$C$9,"Yes, on Form No. 124","No")))</f>
        <v/>
      </c>
    </row>
    <row r="7">
      <c r="B7" s="16">
        <f>IF('2. Employees'!$B7="","",'2. Employees'!$B7)</f>
        <v/>
      </c>
      <c r="C7" s="16">
        <f>IF($B7="","",'2. Employees'!$C7)</f>
        <v/>
      </c>
      <c r="D7" s="16">
        <f>IF($B7="","",'2. Employees'!$D7)</f>
        <v/>
      </c>
      <c r="E7" s="28">
        <f>IF($B7="","",SUMIF('3. Rent Periods'!$B$6:$B$65,$B7,'3. Rent Periods'!$N$6:$N$65))</f>
        <v/>
      </c>
      <c r="F7" s="28">
        <f>IF($B7="","",SUMIF('3. Rent Periods'!$B$6:$B$65,$B7,'3. Rent Periods'!$O$6:$O$65))</f>
        <v/>
      </c>
      <c r="G7" s="28">
        <f>IF($B7="","",SUMIF('3. Rent Periods'!$B$6:$B$65,$B7,'3. Rent Periods'!$R$6:$R$65))</f>
        <v/>
      </c>
      <c r="H7" s="29">
        <f>IF($B7="","",IF($D7="Old",$G7,0))</f>
        <v/>
      </c>
      <c r="I7" s="31">
        <f>IF($B7="","",MAX(0,$E7-$H7))</f>
        <v/>
      </c>
      <c r="J7" s="16">
        <f>IF($B7="","",IF($D7&lt;&gt;"Old","Not claiming, none needed",IF($F7&gt;'1. Rules &amp; Rates'!$C$9,"Yes, on Form No. 124","No")))</f>
        <v/>
      </c>
    </row>
    <row r="8">
      <c r="B8" s="16">
        <f>IF('2. Employees'!$B8="","",'2. Employees'!$B8)</f>
        <v/>
      </c>
      <c r="C8" s="16">
        <f>IF($B8="","",'2. Employees'!$C8)</f>
        <v/>
      </c>
      <c r="D8" s="16">
        <f>IF($B8="","",'2. Employees'!$D8)</f>
        <v/>
      </c>
      <c r="E8" s="28">
        <f>IF($B8="","",SUMIF('3. Rent Periods'!$B$6:$B$65,$B8,'3. Rent Periods'!$N$6:$N$65))</f>
        <v/>
      </c>
      <c r="F8" s="28">
        <f>IF($B8="","",SUMIF('3. Rent Periods'!$B$6:$B$65,$B8,'3. Rent Periods'!$O$6:$O$65))</f>
        <v/>
      </c>
      <c r="G8" s="28">
        <f>IF($B8="","",SUMIF('3. Rent Periods'!$B$6:$B$65,$B8,'3. Rent Periods'!$R$6:$R$65))</f>
        <v/>
      </c>
      <c r="H8" s="29">
        <f>IF($B8="","",IF($D8="Old",$G8,0))</f>
        <v/>
      </c>
      <c r="I8" s="31">
        <f>IF($B8="","",MAX(0,$E8-$H8))</f>
        <v/>
      </c>
      <c r="J8" s="16">
        <f>IF($B8="","",IF($D8&lt;&gt;"Old","Not claiming, none needed",IF($F8&gt;'1. Rules &amp; Rates'!$C$9,"Yes, on Form No. 124","No")))</f>
        <v/>
      </c>
    </row>
    <row r="9">
      <c r="B9" s="16">
        <f>IF('2. Employees'!$B9="","",'2. Employees'!$B9)</f>
        <v/>
      </c>
      <c r="C9" s="16">
        <f>IF($B9="","",'2. Employees'!$C9)</f>
        <v/>
      </c>
      <c r="D9" s="16">
        <f>IF($B9="","",'2. Employees'!$D9)</f>
        <v/>
      </c>
      <c r="E9" s="28">
        <f>IF($B9="","",SUMIF('3. Rent Periods'!$B$6:$B$65,$B9,'3. Rent Periods'!$N$6:$N$65))</f>
        <v/>
      </c>
      <c r="F9" s="28">
        <f>IF($B9="","",SUMIF('3. Rent Periods'!$B$6:$B$65,$B9,'3. Rent Periods'!$O$6:$O$65))</f>
        <v/>
      </c>
      <c r="G9" s="28">
        <f>IF($B9="","",SUMIF('3. Rent Periods'!$B$6:$B$65,$B9,'3. Rent Periods'!$R$6:$R$65))</f>
        <v/>
      </c>
      <c r="H9" s="29">
        <f>IF($B9="","",IF($D9="Old",$G9,0))</f>
        <v/>
      </c>
      <c r="I9" s="31">
        <f>IF($B9="","",MAX(0,$E9-$H9))</f>
        <v/>
      </c>
      <c r="J9" s="16">
        <f>IF($B9="","",IF($D9&lt;&gt;"Old","Not claiming, none needed",IF($F9&gt;'1. Rules &amp; Rates'!$C$9,"Yes, on Form No. 124","No")))</f>
        <v/>
      </c>
    </row>
    <row r="10">
      <c r="B10" s="16">
        <f>IF('2. Employees'!$B10="","",'2. Employees'!$B10)</f>
        <v/>
      </c>
      <c r="C10" s="16">
        <f>IF($B10="","",'2. Employees'!$C10)</f>
        <v/>
      </c>
      <c r="D10" s="16">
        <f>IF($B10="","",'2. Employees'!$D10)</f>
        <v/>
      </c>
      <c r="E10" s="28">
        <f>IF($B10="","",SUMIF('3. Rent Periods'!$B$6:$B$65,$B10,'3. Rent Periods'!$N$6:$N$65))</f>
        <v/>
      </c>
      <c r="F10" s="28">
        <f>IF($B10="","",SUMIF('3. Rent Periods'!$B$6:$B$65,$B10,'3. Rent Periods'!$O$6:$O$65))</f>
        <v/>
      </c>
      <c r="G10" s="28">
        <f>IF($B10="","",SUMIF('3. Rent Periods'!$B$6:$B$65,$B10,'3. Rent Periods'!$R$6:$R$65))</f>
        <v/>
      </c>
      <c r="H10" s="29">
        <f>IF($B10="","",IF($D10="Old",$G10,0))</f>
        <v/>
      </c>
      <c r="I10" s="31">
        <f>IF($B10="","",MAX(0,$E10-$H10))</f>
        <v/>
      </c>
      <c r="J10" s="16">
        <f>IF($B10="","",IF($D10&lt;&gt;"Old","Not claiming, none needed",IF($F10&gt;'1. Rules &amp; Rates'!$C$9,"Yes, on Form No. 124","No")))</f>
        <v/>
      </c>
    </row>
    <row r="11">
      <c r="B11" s="16">
        <f>IF('2. Employees'!$B11="","",'2. Employees'!$B11)</f>
        <v/>
      </c>
      <c r="C11" s="16">
        <f>IF($B11="","",'2. Employees'!$C11)</f>
        <v/>
      </c>
      <c r="D11" s="16">
        <f>IF($B11="","",'2. Employees'!$D11)</f>
        <v/>
      </c>
      <c r="E11" s="28">
        <f>IF($B11="","",SUMIF('3. Rent Periods'!$B$6:$B$65,$B11,'3. Rent Periods'!$N$6:$N$65))</f>
        <v/>
      </c>
      <c r="F11" s="28">
        <f>IF($B11="","",SUMIF('3. Rent Periods'!$B$6:$B$65,$B11,'3. Rent Periods'!$O$6:$O$65))</f>
        <v/>
      </c>
      <c r="G11" s="28">
        <f>IF($B11="","",SUMIF('3. Rent Periods'!$B$6:$B$65,$B11,'3. Rent Periods'!$R$6:$R$65))</f>
        <v/>
      </c>
      <c r="H11" s="29">
        <f>IF($B11="","",IF($D11="Old",$G11,0))</f>
        <v/>
      </c>
      <c r="I11" s="31">
        <f>IF($B11="","",MAX(0,$E11-$H11))</f>
        <v/>
      </c>
      <c r="J11" s="16">
        <f>IF($B11="","",IF($D11&lt;&gt;"Old","Not claiming, none needed",IF($F11&gt;'1. Rules &amp; Rates'!$C$9,"Yes, on Form No. 124","No")))</f>
        <v/>
      </c>
    </row>
    <row r="12">
      <c r="B12" s="16">
        <f>IF('2. Employees'!$B12="","",'2. Employees'!$B12)</f>
        <v/>
      </c>
      <c r="C12" s="16">
        <f>IF($B12="","",'2. Employees'!$C12)</f>
        <v/>
      </c>
      <c r="D12" s="16">
        <f>IF($B12="","",'2. Employees'!$D12)</f>
        <v/>
      </c>
      <c r="E12" s="28">
        <f>IF($B12="","",SUMIF('3. Rent Periods'!$B$6:$B$65,$B12,'3. Rent Periods'!$N$6:$N$65))</f>
        <v/>
      </c>
      <c r="F12" s="28">
        <f>IF($B12="","",SUMIF('3. Rent Periods'!$B$6:$B$65,$B12,'3. Rent Periods'!$O$6:$O$65))</f>
        <v/>
      </c>
      <c r="G12" s="28">
        <f>IF($B12="","",SUMIF('3. Rent Periods'!$B$6:$B$65,$B12,'3. Rent Periods'!$R$6:$R$65))</f>
        <v/>
      </c>
      <c r="H12" s="29">
        <f>IF($B12="","",IF($D12="Old",$G12,0))</f>
        <v/>
      </c>
      <c r="I12" s="31">
        <f>IF($B12="","",MAX(0,$E12-$H12))</f>
        <v/>
      </c>
      <c r="J12" s="16">
        <f>IF($B12="","",IF($D12&lt;&gt;"Old","Not claiming, none needed",IF($F12&gt;'1. Rules &amp; Rates'!$C$9,"Yes, on Form No. 124","No")))</f>
        <v/>
      </c>
    </row>
    <row r="13">
      <c r="B13" s="16">
        <f>IF('2. Employees'!$B13="","",'2. Employees'!$B13)</f>
        <v/>
      </c>
      <c r="C13" s="16">
        <f>IF($B13="","",'2. Employees'!$C13)</f>
        <v/>
      </c>
      <c r="D13" s="16">
        <f>IF($B13="","",'2. Employees'!$D13)</f>
        <v/>
      </c>
      <c r="E13" s="28">
        <f>IF($B13="","",SUMIF('3. Rent Periods'!$B$6:$B$65,$B13,'3. Rent Periods'!$N$6:$N$65))</f>
        <v/>
      </c>
      <c r="F13" s="28">
        <f>IF($B13="","",SUMIF('3. Rent Periods'!$B$6:$B$65,$B13,'3. Rent Periods'!$O$6:$O$65))</f>
        <v/>
      </c>
      <c r="G13" s="28">
        <f>IF($B13="","",SUMIF('3. Rent Periods'!$B$6:$B$65,$B13,'3. Rent Periods'!$R$6:$R$65))</f>
        <v/>
      </c>
      <c r="H13" s="29">
        <f>IF($B13="","",IF($D13="Old",$G13,0))</f>
        <v/>
      </c>
      <c r="I13" s="31">
        <f>IF($B13="","",MAX(0,$E13-$H13))</f>
        <v/>
      </c>
      <c r="J13" s="16">
        <f>IF($B13="","",IF($D13&lt;&gt;"Old","Not claiming, none needed",IF($F13&gt;'1. Rules &amp; Rates'!$C$9,"Yes, on Form No. 124","No")))</f>
        <v/>
      </c>
    </row>
    <row r="14">
      <c r="B14" s="16">
        <f>IF('2. Employees'!$B14="","",'2. Employees'!$B14)</f>
        <v/>
      </c>
      <c r="C14" s="16">
        <f>IF($B14="","",'2. Employees'!$C14)</f>
        <v/>
      </c>
      <c r="D14" s="16">
        <f>IF($B14="","",'2. Employees'!$D14)</f>
        <v/>
      </c>
      <c r="E14" s="28">
        <f>IF($B14="","",SUMIF('3. Rent Periods'!$B$6:$B$65,$B14,'3. Rent Periods'!$N$6:$N$65))</f>
        <v/>
      </c>
      <c r="F14" s="28">
        <f>IF($B14="","",SUMIF('3. Rent Periods'!$B$6:$B$65,$B14,'3. Rent Periods'!$O$6:$O$65))</f>
        <v/>
      </c>
      <c r="G14" s="28">
        <f>IF($B14="","",SUMIF('3. Rent Periods'!$B$6:$B$65,$B14,'3. Rent Periods'!$R$6:$R$65))</f>
        <v/>
      </c>
      <c r="H14" s="29">
        <f>IF($B14="","",IF($D14="Old",$G14,0))</f>
        <v/>
      </c>
      <c r="I14" s="31">
        <f>IF($B14="","",MAX(0,$E14-$H14))</f>
        <v/>
      </c>
      <c r="J14" s="16">
        <f>IF($B14="","",IF($D14&lt;&gt;"Old","Not claiming, none needed",IF($F14&gt;'1. Rules &amp; Rates'!$C$9,"Yes, on Form No. 124","No")))</f>
        <v/>
      </c>
    </row>
    <row r="15">
      <c r="B15" s="16">
        <f>IF('2. Employees'!$B15="","",'2. Employees'!$B15)</f>
        <v/>
      </c>
      <c r="C15" s="16">
        <f>IF($B15="","",'2. Employees'!$C15)</f>
        <v/>
      </c>
      <c r="D15" s="16">
        <f>IF($B15="","",'2. Employees'!$D15)</f>
        <v/>
      </c>
      <c r="E15" s="28">
        <f>IF($B15="","",SUMIF('3. Rent Periods'!$B$6:$B$65,$B15,'3. Rent Periods'!$N$6:$N$65))</f>
        <v/>
      </c>
      <c r="F15" s="28">
        <f>IF($B15="","",SUMIF('3. Rent Periods'!$B$6:$B$65,$B15,'3. Rent Periods'!$O$6:$O$65))</f>
        <v/>
      </c>
      <c r="G15" s="28">
        <f>IF($B15="","",SUMIF('3. Rent Periods'!$B$6:$B$65,$B15,'3. Rent Periods'!$R$6:$R$65))</f>
        <v/>
      </c>
      <c r="H15" s="29">
        <f>IF($B15="","",IF($D15="Old",$G15,0))</f>
        <v/>
      </c>
      <c r="I15" s="31">
        <f>IF($B15="","",MAX(0,$E15-$H15))</f>
        <v/>
      </c>
      <c r="J15" s="16">
        <f>IF($B15="","",IF($D15&lt;&gt;"Old","Not claiming, none needed",IF($F15&gt;'1. Rules &amp; Rates'!$C$9,"Yes, on Form No. 124","No")))</f>
        <v/>
      </c>
    </row>
    <row r="16">
      <c r="B16" s="16">
        <f>IF('2. Employees'!$B16="","",'2. Employees'!$B16)</f>
        <v/>
      </c>
      <c r="C16" s="16">
        <f>IF($B16="","",'2. Employees'!$C16)</f>
        <v/>
      </c>
      <c r="D16" s="16">
        <f>IF($B16="","",'2. Employees'!$D16)</f>
        <v/>
      </c>
      <c r="E16" s="28">
        <f>IF($B16="","",SUMIF('3. Rent Periods'!$B$6:$B$65,$B16,'3. Rent Periods'!$N$6:$N$65))</f>
        <v/>
      </c>
      <c r="F16" s="28">
        <f>IF($B16="","",SUMIF('3. Rent Periods'!$B$6:$B$65,$B16,'3. Rent Periods'!$O$6:$O$65))</f>
        <v/>
      </c>
      <c r="G16" s="28">
        <f>IF($B16="","",SUMIF('3. Rent Periods'!$B$6:$B$65,$B16,'3. Rent Periods'!$R$6:$R$65))</f>
        <v/>
      </c>
      <c r="H16" s="29">
        <f>IF($B16="","",IF($D16="Old",$G16,0))</f>
        <v/>
      </c>
      <c r="I16" s="31">
        <f>IF($B16="","",MAX(0,$E16-$H16))</f>
        <v/>
      </c>
      <c r="J16" s="16">
        <f>IF($B16="","",IF($D16&lt;&gt;"Old","Not claiming, none needed",IF($F16&gt;'1. Rules &amp; Rates'!$C$9,"Yes, on Form No. 124","No")))</f>
        <v/>
      </c>
    </row>
    <row r="17">
      <c r="B17" s="16">
        <f>IF('2. Employees'!$B17="","",'2. Employees'!$B17)</f>
        <v/>
      </c>
      <c r="C17" s="16">
        <f>IF($B17="","",'2. Employees'!$C17)</f>
        <v/>
      </c>
      <c r="D17" s="16">
        <f>IF($B17="","",'2. Employees'!$D17)</f>
        <v/>
      </c>
      <c r="E17" s="28">
        <f>IF($B17="","",SUMIF('3. Rent Periods'!$B$6:$B$65,$B17,'3. Rent Periods'!$N$6:$N$65))</f>
        <v/>
      </c>
      <c r="F17" s="28">
        <f>IF($B17="","",SUMIF('3. Rent Periods'!$B$6:$B$65,$B17,'3. Rent Periods'!$O$6:$O$65))</f>
        <v/>
      </c>
      <c r="G17" s="28">
        <f>IF($B17="","",SUMIF('3. Rent Periods'!$B$6:$B$65,$B17,'3. Rent Periods'!$R$6:$R$65))</f>
        <v/>
      </c>
      <c r="H17" s="29">
        <f>IF($B17="","",IF($D17="Old",$G17,0))</f>
        <v/>
      </c>
      <c r="I17" s="31">
        <f>IF($B17="","",MAX(0,$E17-$H17))</f>
        <v/>
      </c>
      <c r="J17" s="16">
        <f>IF($B17="","",IF($D17&lt;&gt;"Old","Not claiming, none needed",IF($F17&gt;'1. Rules &amp; Rates'!$C$9,"Yes, on Form No. 124","No")))</f>
        <v/>
      </c>
    </row>
    <row r="18">
      <c r="B18" s="16">
        <f>IF('2. Employees'!$B18="","",'2. Employees'!$B18)</f>
        <v/>
      </c>
      <c r="C18" s="16">
        <f>IF($B18="","",'2. Employees'!$C18)</f>
        <v/>
      </c>
      <c r="D18" s="16">
        <f>IF($B18="","",'2. Employees'!$D18)</f>
        <v/>
      </c>
      <c r="E18" s="28">
        <f>IF($B18="","",SUMIF('3. Rent Periods'!$B$6:$B$65,$B18,'3. Rent Periods'!$N$6:$N$65))</f>
        <v/>
      </c>
      <c r="F18" s="28">
        <f>IF($B18="","",SUMIF('3. Rent Periods'!$B$6:$B$65,$B18,'3. Rent Periods'!$O$6:$O$65))</f>
        <v/>
      </c>
      <c r="G18" s="28">
        <f>IF($B18="","",SUMIF('3. Rent Periods'!$B$6:$B$65,$B18,'3. Rent Periods'!$R$6:$R$65))</f>
        <v/>
      </c>
      <c r="H18" s="29">
        <f>IF($B18="","",IF($D18="Old",$G18,0))</f>
        <v/>
      </c>
      <c r="I18" s="31">
        <f>IF($B18="","",MAX(0,$E18-$H18))</f>
        <v/>
      </c>
      <c r="J18" s="16">
        <f>IF($B18="","",IF($D18&lt;&gt;"Old","Not claiming, none needed",IF($F18&gt;'1. Rules &amp; Rates'!$C$9,"Yes, on Form No. 124","No")))</f>
        <v/>
      </c>
    </row>
    <row r="19">
      <c r="B19" s="16">
        <f>IF('2. Employees'!$B19="","",'2. Employees'!$B19)</f>
        <v/>
      </c>
      <c r="C19" s="16">
        <f>IF($B19="","",'2. Employees'!$C19)</f>
        <v/>
      </c>
      <c r="D19" s="16">
        <f>IF($B19="","",'2. Employees'!$D19)</f>
        <v/>
      </c>
      <c r="E19" s="28">
        <f>IF($B19="","",SUMIF('3. Rent Periods'!$B$6:$B$65,$B19,'3. Rent Periods'!$N$6:$N$65))</f>
        <v/>
      </c>
      <c r="F19" s="28">
        <f>IF($B19="","",SUMIF('3. Rent Periods'!$B$6:$B$65,$B19,'3. Rent Periods'!$O$6:$O$65))</f>
        <v/>
      </c>
      <c r="G19" s="28">
        <f>IF($B19="","",SUMIF('3. Rent Periods'!$B$6:$B$65,$B19,'3. Rent Periods'!$R$6:$R$65))</f>
        <v/>
      </c>
      <c r="H19" s="29">
        <f>IF($B19="","",IF($D19="Old",$G19,0))</f>
        <v/>
      </c>
      <c r="I19" s="31">
        <f>IF($B19="","",MAX(0,$E19-$H19))</f>
        <v/>
      </c>
      <c r="J19" s="16">
        <f>IF($B19="","",IF($D19&lt;&gt;"Old","Not claiming, none needed",IF($F19&gt;'1. Rules &amp; Rates'!$C$9,"Yes, on Form No. 124","No")))</f>
        <v/>
      </c>
    </row>
    <row r="20">
      <c r="B20" s="16">
        <f>IF('2. Employees'!$B20="","",'2. Employees'!$B20)</f>
        <v/>
      </c>
      <c r="C20" s="16">
        <f>IF($B20="","",'2. Employees'!$C20)</f>
        <v/>
      </c>
      <c r="D20" s="16">
        <f>IF($B20="","",'2. Employees'!$D20)</f>
        <v/>
      </c>
      <c r="E20" s="28">
        <f>IF($B20="","",SUMIF('3. Rent Periods'!$B$6:$B$65,$B20,'3. Rent Periods'!$N$6:$N$65))</f>
        <v/>
      </c>
      <c r="F20" s="28">
        <f>IF($B20="","",SUMIF('3. Rent Periods'!$B$6:$B$65,$B20,'3. Rent Periods'!$O$6:$O$65))</f>
        <v/>
      </c>
      <c r="G20" s="28">
        <f>IF($B20="","",SUMIF('3. Rent Periods'!$B$6:$B$65,$B20,'3. Rent Periods'!$R$6:$R$65))</f>
        <v/>
      </c>
      <c r="H20" s="29">
        <f>IF($B20="","",IF($D20="Old",$G20,0))</f>
        <v/>
      </c>
      <c r="I20" s="31">
        <f>IF($B20="","",MAX(0,$E20-$H20))</f>
        <v/>
      </c>
      <c r="J20" s="16">
        <f>IF($B20="","",IF($D20&lt;&gt;"Old","Not claiming, none needed",IF($F20&gt;'1. Rules &amp; Rates'!$C$9,"Yes, on Form No. 124","No")))</f>
        <v/>
      </c>
    </row>
    <row r="21">
      <c r="B21" s="16">
        <f>IF('2. Employees'!$B21="","",'2. Employees'!$B21)</f>
        <v/>
      </c>
      <c r="C21" s="16">
        <f>IF($B21="","",'2. Employees'!$C21)</f>
        <v/>
      </c>
      <c r="D21" s="16">
        <f>IF($B21="","",'2. Employees'!$D21)</f>
        <v/>
      </c>
      <c r="E21" s="28">
        <f>IF($B21="","",SUMIF('3. Rent Periods'!$B$6:$B$65,$B21,'3. Rent Periods'!$N$6:$N$65))</f>
        <v/>
      </c>
      <c r="F21" s="28">
        <f>IF($B21="","",SUMIF('3. Rent Periods'!$B$6:$B$65,$B21,'3. Rent Periods'!$O$6:$O$65))</f>
        <v/>
      </c>
      <c r="G21" s="28">
        <f>IF($B21="","",SUMIF('3. Rent Periods'!$B$6:$B$65,$B21,'3. Rent Periods'!$R$6:$R$65))</f>
        <v/>
      </c>
      <c r="H21" s="29">
        <f>IF($B21="","",IF($D21="Old",$G21,0))</f>
        <v/>
      </c>
      <c r="I21" s="31">
        <f>IF($B21="","",MAX(0,$E21-$H21))</f>
        <v/>
      </c>
      <c r="J21" s="16">
        <f>IF($B21="","",IF($D21&lt;&gt;"Old","Not claiming, none needed",IF($F21&gt;'1. Rules &amp; Rates'!$C$9,"Yes, on Form No. 124","No")))</f>
        <v/>
      </c>
    </row>
    <row r="22">
      <c r="B22" s="16">
        <f>IF('2. Employees'!$B22="","",'2. Employees'!$B22)</f>
        <v/>
      </c>
      <c r="C22" s="16">
        <f>IF($B22="","",'2. Employees'!$C22)</f>
        <v/>
      </c>
      <c r="D22" s="16">
        <f>IF($B22="","",'2. Employees'!$D22)</f>
        <v/>
      </c>
      <c r="E22" s="28">
        <f>IF($B22="","",SUMIF('3. Rent Periods'!$B$6:$B$65,$B22,'3. Rent Periods'!$N$6:$N$65))</f>
        <v/>
      </c>
      <c r="F22" s="28">
        <f>IF($B22="","",SUMIF('3. Rent Periods'!$B$6:$B$65,$B22,'3. Rent Periods'!$O$6:$O$65))</f>
        <v/>
      </c>
      <c r="G22" s="28">
        <f>IF($B22="","",SUMIF('3. Rent Periods'!$B$6:$B$65,$B22,'3. Rent Periods'!$R$6:$R$65))</f>
        <v/>
      </c>
      <c r="H22" s="29">
        <f>IF($B22="","",IF($D22="Old",$G22,0))</f>
        <v/>
      </c>
      <c r="I22" s="31">
        <f>IF($B22="","",MAX(0,$E22-$H22))</f>
        <v/>
      </c>
      <c r="J22" s="16">
        <f>IF($B22="","",IF($D22&lt;&gt;"Old","Not claiming, none needed",IF($F22&gt;'1. Rules &amp; Rates'!$C$9,"Yes, on Form No. 124","No")))</f>
        <v/>
      </c>
    </row>
    <row r="23">
      <c r="B23" s="16">
        <f>IF('2. Employees'!$B23="","",'2. Employees'!$B23)</f>
        <v/>
      </c>
      <c r="C23" s="16">
        <f>IF($B23="","",'2. Employees'!$C23)</f>
        <v/>
      </c>
      <c r="D23" s="16">
        <f>IF($B23="","",'2. Employees'!$D23)</f>
        <v/>
      </c>
      <c r="E23" s="28">
        <f>IF($B23="","",SUMIF('3. Rent Periods'!$B$6:$B$65,$B23,'3. Rent Periods'!$N$6:$N$65))</f>
        <v/>
      </c>
      <c r="F23" s="28">
        <f>IF($B23="","",SUMIF('3. Rent Periods'!$B$6:$B$65,$B23,'3. Rent Periods'!$O$6:$O$65))</f>
        <v/>
      </c>
      <c r="G23" s="28">
        <f>IF($B23="","",SUMIF('3. Rent Periods'!$B$6:$B$65,$B23,'3. Rent Periods'!$R$6:$R$65))</f>
        <v/>
      </c>
      <c r="H23" s="29">
        <f>IF($B23="","",IF($D23="Old",$G23,0))</f>
        <v/>
      </c>
      <c r="I23" s="31">
        <f>IF($B23="","",MAX(0,$E23-$H23))</f>
        <v/>
      </c>
      <c r="J23" s="16">
        <f>IF($B23="","",IF($D23&lt;&gt;"Old","Not claiming, none needed",IF($F23&gt;'1. Rules &amp; Rates'!$C$9,"Yes, on Form No. 124","No")))</f>
        <v/>
      </c>
    </row>
    <row r="24">
      <c r="B24" s="16">
        <f>IF('2. Employees'!$B24="","",'2. Employees'!$B24)</f>
        <v/>
      </c>
      <c r="C24" s="16">
        <f>IF($B24="","",'2. Employees'!$C24)</f>
        <v/>
      </c>
      <c r="D24" s="16">
        <f>IF($B24="","",'2. Employees'!$D24)</f>
        <v/>
      </c>
      <c r="E24" s="28">
        <f>IF($B24="","",SUMIF('3. Rent Periods'!$B$6:$B$65,$B24,'3. Rent Periods'!$N$6:$N$65))</f>
        <v/>
      </c>
      <c r="F24" s="28">
        <f>IF($B24="","",SUMIF('3. Rent Periods'!$B$6:$B$65,$B24,'3. Rent Periods'!$O$6:$O$65))</f>
        <v/>
      </c>
      <c r="G24" s="28">
        <f>IF($B24="","",SUMIF('3. Rent Periods'!$B$6:$B$65,$B24,'3. Rent Periods'!$R$6:$R$65))</f>
        <v/>
      </c>
      <c r="H24" s="29">
        <f>IF($B24="","",IF($D24="Old",$G24,0))</f>
        <v/>
      </c>
      <c r="I24" s="31">
        <f>IF($B24="","",MAX(0,$E24-$H24))</f>
        <v/>
      </c>
      <c r="J24" s="16">
        <f>IF($B24="","",IF($D24&lt;&gt;"Old","Not claiming, none needed",IF($F24&gt;'1. Rules &amp; Rates'!$C$9,"Yes, on Form No. 124","No")))</f>
        <v/>
      </c>
    </row>
    <row r="25">
      <c r="B25" s="16">
        <f>IF('2. Employees'!$B25="","",'2. Employees'!$B25)</f>
        <v/>
      </c>
      <c r="C25" s="16">
        <f>IF($B25="","",'2. Employees'!$C25)</f>
        <v/>
      </c>
      <c r="D25" s="16">
        <f>IF($B25="","",'2. Employees'!$D25)</f>
        <v/>
      </c>
      <c r="E25" s="28">
        <f>IF($B25="","",SUMIF('3. Rent Periods'!$B$6:$B$65,$B25,'3. Rent Periods'!$N$6:$N$65))</f>
        <v/>
      </c>
      <c r="F25" s="28">
        <f>IF($B25="","",SUMIF('3. Rent Periods'!$B$6:$B$65,$B25,'3. Rent Periods'!$O$6:$O$65))</f>
        <v/>
      </c>
      <c r="G25" s="28">
        <f>IF($B25="","",SUMIF('3. Rent Periods'!$B$6:$B$65,$B25,'3. Rent Periods'!$R$6:$R$65))</f>
        <v/>
      </c>
      <c r="H25" s="29">
        <f>IF($B25="","",IF($D25="Old",$G25,0))</f>
        <v/>
      </c>
      <c r="I25" s="31">
        <f>IF($B25="","",MAX(0,$E25-$H25))</f>
        <v/>
      </c>
      <c r="J25" s="16">
        <f>IF($B25="","",IF($D25&lt;&gt;"Old","Not claiming, none needed",IF($F25&gt;'1. Rules &amp; Rates'!$C$9,"Yes, on Form No. 124","No")))</f>
        <v/>
      </c>
    </row>
    <row r="26">
      <c r="B26" s="16">
        <f>IF('2. Employees'!$B26="","",'2. Employees'!$B26)</f>
        <v/>
      </c>
      <c r="C26" s="16">
        <f>IF($B26="","",'2. Employees'!$C26)</f>
        <v/>
      </c>
      <c r="D26" s="16">
        <f>IF($B26="","",'2. Employees'!$D26)</f>
        <v/>
      </c>
      <c r="E26" s="28">
        <f>IF($B26="","",SUMIF('3. Rent Periods'!$B$6:$B$65,$B26,'3. Rent Periods'!$N$6:$N$65))</f>
        <v/>
      </c>
      <c r="F26" s="28">
        <f>IF($B26="","",SUMIF('3. Rent Periods'!$B$6:$B$65,$B26,'3. Rent Periods'!$O$6:$O$65))</f>
        <v/>
      </c>
      <c r="G26" s="28">
        <f>IF($B26="","",SUMIF('3. Rent Periods'!$B$6:$B$65,$B26,'3. Rent Periods'!$R$6:$R$65))</f>
        <v/>
      </c>
      <c r="H26" s="29">
        <f>IF($B26="","",IF($D26="Old",$G26,0))</f>
        <v/>
      </c>
      <c r="I26" s="31">
        <f>IF($B26="","",MAX(0,$E26-$H26))</f>
        <v/>
      </c>
      <c r="J26" s="16">
        <f>IF($B26="","",IF($D26&lt;&gt;"Old","Not claiming, none needed",IF($F26&gt;'1. Rules &amp; Rates'!$C$9,"Yes, on Form No. 124","No")))</f>
        <v/>
      </c>
    </row>
    <row r="27">
      <c r="B27" s="16">
        <f>IF('2. Employees'!$B27="","",'2. Employees'!$B27)</f>
        <v/>
      </c>
      <c r="C27" s="16">
        <f>IF($B27="","",'2. Employees'!$C27)</f>
        <v/>
      </c>
      <c r="D27" s="16">
        <f>IF($B27="","",'2. Employees'!$D27)</f>
        <v/>
      </c>
      <c r="E27" s="28">
        <f>IF($B27="","",SUMIF('3. Rent Periods'!$B$6:$B$65,$B27,'3. Rent Periods'!$N$6:$N$65))</f>
        <v/>
      </c>
      <c r="F27" s="28">
        <f>IF($B27="","",SUMIF('3. Rent Periods'!$B$6:$B$65,$B27,'3. Rent Periods'!$O$6:$O$65))</f>
        <v/>
      </c>
      <c r="G27" s="28">
        <f>IF($B27="","",SUMIF('3. Rent Periods'!$B$6:$B$65,$B27,'3. Rent Periods'!$R$6:$R$65))</f>
        <v/>
      </c>
      <c r="H27" s="29">
        <f>IF($B27="","",IF($D27="Old",$G27,0))</f>
        <v/>
      </c>
      <c r="I27" s="31">
        <f>IF($B27="","",MAX(0,$E27-$H27))</f>
        <v/>
      </c>
      <c r="J27" s="16">
        <f>IF($B27="","",IF($D27&lt;&gt;"Old","Not claiming, none needed",IF($F27&gt;'1. Rules &amp; Rates'!$C$9,"Yes, on Form No. 124","No")))</f>
        <v/>
      </c>
    </row>
    <row r="28">
      <c r="B28" s="16">
        <f>IF('2. Employees'!$B28="","",'2. Employees'!$B28)</f>
        <v/>
      </c>
      <c r="C28" s="16">
        <f>IF($B28="","",'2. Employees'!$C28)</f>
        <v/>
      </c>
      <c r="D28" s="16">
        <f>IF($B28="","",'2. Employees'!$D28)</f>
        <v/>
      </c>
      <c r="E28" s="28">
        <f>IF($B28="","",SUMIF('3. Rent Periods'!$B$6:$B$65,$B28,'3. Rent Periods'!$N$6:$N$65))</f>
        <v/>
      </c>
      <c r="F28" s="28">
        <f>IF($B28="","",SUMIF('3. Rent Periods'!$B$6:$B$65,$B28,'3. Rent Periods'!$O$6:$O$65))</f>
        <v/>
      </c>
      <c r="G28" s="28">
        <f>IF($B28="","",SUMIF('3. Rent Periods'!$B$6:$B$65,$B28,'3. Rent Periods'!$R$6:$R$65))</f>
        <v/>
      </c>
      <c r="H28" s="29">
        <f>IF($B28="","",IF($D28="Old",$G28,0))</f>
        <v/>
      </c>
      <c r="I28" s="31">
        <f>IF($B28="","",MAX(0,$E28-$H28))</f>
        <v/>
      </c>
      <c r="J28" s="16">
        <f>IF($B28="","",IF($D28&lt;&gt;"Old","Not claiming, none needed",IF($F28&gt;'1. Rules &amp; Rates'!$C$9,"Yes, on Form No. 124","No")))</f>
        <v/>
      </c>
    </row>
    <row r="29">
      <c r="B29" s="16">
        <f>IF('2. Employees'!$B29="","",'2. Employees'!$B29)</f>
        <v/>
      </c>
      <c r="C29" s="16">
        <f>IF($B29="","",'2. Employees'!$C29)</f>
        <v/>
      </c>
      <c r="D29" s="16">
        <f>IF($B29="","",'2. Employees'!$D29)</f>
        <v/>
      </c>
      <c r="E29" s="28">
        <f>IF($B29="","",SUMIF('3. Rent Periods'!$B$6:$B$65,$B29,'3. Rent Periods'!$N$6:$N$65))</f>
        <v/>
      </c>
      <c r="F29" s="28">
        <f>IF($B29="","",SUMIF('3. Rent Periods'!$B$6:$B$65,$B29,'3. Rent Periods'!$O$6:$O$65))</f>
        <v/>
      </c>
      <c r="G29" s="28">
        <f>IF($B29="","",SUMIF('3. Rent Periods'!$B$6:$B$65,$B29,'3. Rent Periods'!$R$6:$R$65))</f>
        <v/>
      </c>
      <c r="H29" s="29">
        <f>IF($B29="","",IF($D29="Old",$G29,0))</f>
        <v/>
      </c>
      <c r="I29" s="31">
        <f>IF($B29="","",MAX(0,$E29-$H29))</f>
        <v/>
      </c>
      <c r="J29" s="16">
        <f>IF($B29="","",IF($D29&lt;&gt;"Old","Not claiming, none needed",IF($F29&gt;'1. Rules &amp; Rates'!$C$9,"Yes, on Form No. 124","No")))</f>
        <v/>
      </c>
    </row>
    <row r="30">
      <c r="B30" s="16">
        <f>IF('2. Employees'!$B30="","",'2. Employees'!$B30)</f>
        <v/>
      </c>
      <c r="C30" s="16">
        <f>IF($B30="","",'2. Employees'!$C30)</f>
        <v/>
      </c>
      <c r="D30" s="16">
        <f>IF($B30="","",'2. Employees'!$D30)</f>
        <v/>
      </c>
      <c r="E30" s="28">
        <f>IF($B30="","",SUMIF('3. Rent Periods'!$B$6:$B$65,$B30,'3. Rent Periods'!$N$6:$N$65))</f>
        <v/>
      </c>
      <c r="F30" s="28">
        <f>IF($B30="","",SUMIF('3. Rent Periods'!$B$6:$B$65,$B30,'3. Rent Periods'!$O$6:$O$65))</f>
        <v/>
      </c>
      <c r="G30" s="28">
        <f>IF($B30="","",SUMIF('3. Rent Periods'!$B$6:$B$65,$B30,'3. Rent Periods'!$R$6:$R$65))</f>
        <v/>
      </c>
      <c r="H30" s="29">
        <f>IF($B30="","",IF($D30="Old",$G30,0))</f>
        <v/>
      </c>
      <c r="I30" s="31">
        <f>IF($B30="","",MAX(0,$E30-$H30))</f>
        <v/>
      </c>
      <c r="J30" s="16">
        <f>IF($B30="","",IF($D30&lt;&gt;"Old","Not claiming, none needed",IF($F30&gt;'1. Rules &amp; Rates'!$C$9,"Yes, on Form No. 124","No")))</f>
        <v/>
      </c>
    </row>
    <row r="31">
      <c r="B31" s="16">
        <f>IF('2. Employees'!$B31="","",'2. Employees'!$B31)</f>
        <v/>
      </c>
      <c r="C31" s="16">
        <f>IF($B31="","",'2. Employees'!$C31)</f>
        <v/>
      </c>
      <c r="D31" s="16">
        <f>IF($B31="","",'2. Employees'!$D31)</f>
        <v/>
      </c>
      <c r="E31" s="28">
        <f>IF($B31="","",SUMIF('3. Rent Periods'!$B$6:$B$65,$B31,'3. Rent Periods'!$N$6:$N$65))</f>
        <v/>
      </c>
      <c r="F31" s="28">
        <f>IF($B31="","",SUMIF('3. Rent Periods'!$B$6:$B$65,$B31,'3. Rent Periods'!$O$6:$O$65))</f>
        <v/>
      </c>
      <c r="G31" s="28">
        <f>IF($B31="","",SUMIF('3. Rent Periods'!$B$6:$B$65,$B31,'3. Rent Periods'!$R$6:$R$65))</f>
        <v/>
      </c>
      <c r="H31" s="29">
        <f>IF($B31="","",IF($D31="Old",$G31,0))</f>
        <v/>
      </c>
      <c r="I31" s="31">
        <f>IF($B31="","",MAX(0,$E31-$H31))</f>
        <v/>
      </c>
      <c r="J31" s="16">
        <f>IF($B31="","",IF($D31&lt;&gt;"Old","Not claiming, none needed",IF($F31&gt;'1. Rules &amp; Rates'!$C$9,"Yes, on Form No. 124","No")))</f>
        <v/>
      </c>
    </row>
    <row r="32">
      <c r="B32" s="16">
        <f>IF('2. Employees'!$B32="","",'2. Employees'!$B32)</f>
        <v/>
      </c>
      <c r="C32" s="16">
        <f>IF($B32="","",'2. Employees'!$C32)</f>
        <v/>
      </c>
      <c r="D32" s="16">
        <f>IF($B32="","",'2. Employees'!$D32)</f>
        <v/>
      </c>
      <c r="E32" s="28">
        <f>IF($B32="","",SUMIF('3. Rent Periods'!$B$6:$B$65,$B32,'3. Rent Periods'!$N$6:$N$65))</f>
        <v/>
      </c>
      <c r="F32" s="28">
        <f>IF($B32="","",SUMIF('3. Rent Periods'!$B$6:$B$65,$B32,'3. Rent Periods'!$O$6:$O$65))</f>
        <v/>
      </c>
      <c r="G32" s="28">
        <f>IF($B32="","",SUMIF('3. Rent Periods'!$B$6:$B$65,$B32,'3. Rent Periods'!$R$6:$R$65))</f>
        <v/>
      </c>
      <c r="H32" s="29">
        <f>IF($B32="","",IF($D32="Old",$G32,0))</f>
        <v/>
      </c>
      <c r="I32" s="31">
        <f>IF($B32="","",MAX(0,$E32-$H32))</f>
        <v/>
      </c>
      <c r="J32" s="16">
        <f>IF($B32="","",IF($D32&lt;&gt;"Old","Not claiming, none needed",IF($F32&gt;'1. Rules &amp; Rates'!$C$9,"Yes, on Form No. 124","No")))</f>
        <v/>
      </c>
    </row>
    <row r="33">
      <c r="B33" s="16">
        <f>IF('2. Employees'!$B33="","",'2. Employees'!$B33)</f>
        <v/>
      </c>
      <c r="C33" s="16">
        <f>IF($B33="","",'2. Employees'!$C33)</f>
        <v/>
      </c>
      <c r="D33" s="16">
        <f>IF($B33="","",'2. Employees'!$D33)</f>
        <v/>
      </c>
      <c r="E33" s="28">
        <f>IF($B33="","",SUMIF('3. Rent Periods'!$B$6:$B$65,$B33,'3. Rent Periods'!$N$6:$N$65))</f>
        <v/>
      </c>
      <c r="F33" s="28">
        <f>IF($B33="","",SUMIF('3. Rent Periods'!$B$6:$B$65,$B33,'3. Rent Periods'!$O$6:$O$65))</f>
        <v/>
      </c>
      <c r="G33" s="28">
        <f>IF($B33="","",SUMIF('3. Rent Periods'!$B$6:$B$65,$B33,'3. Rent Periods'!$R$6:$R$65))</f>
        <v/>
      </c>
      <c r="H33" s="29">
        <f>IF($B33="","",IF($D33="Old",$G33,0))</f>
        <v/>
      </c>
      <c r="I33" s="31">
        <f>IF($B33="","",MAX(0,$E33-$H33))</f>
        <v/>
      </c>
      <c r="J33" s="16">
        <f>IF($B33="","",IF($D33&lt;&gt;"Old","Not claiming, none needed",IF($F33&gt;'1. Rules &amp; Rates'!$C$9,"Yes, on Form No. 124","No")))</f>
        <v/>
      </c>
    </row>
    <row r="34">
      <c r="B34" s="16">
        <f>IF('2. Employees'!$B34="","",'2. Employees'!$B34)</f>
        <v/>
      </c>
      <c r="C34" s="16">
        <f>IF($B34="","",'2. Employees'!$C34)</f>
        <v/>
      </c>
      <c r="D34" s="16">
        <f>IF($B34="","",'2. Employees'!$D34)</f>
        <v/>
      </c>
      <c r="E34" s="28">
        <f>IF($B34="","",SUMIF('3. Rent Periods'!$B$6:$B$65,$B34,'3. Rent Periods'!$N$6:$N$65))</f>
        <v/>
      </c>
      <c r="F34" s="28">
        <f>IF($B34="","",SUMIF('3. Rent Periods'!$B$6:$B$65,$B34,'3. Rent Periods'!$O$6:$O$65))</f>
        <v/>
      </c>
      <c r="G34" s="28">
        <f>IF($B34="","",SUMIF('3. Rent Periods'!$B$6:$B$65,$B34,'3. Rent Periods'!$R$6:$R$65))</f>
        <v/>
      </c>
      <c r="H34" s="29">
        <f>IF($B34="","",IF($D34="Old",$G34,0))</f>
        <v/>
      </c>
      <c r="I34" s="31">
        <f>IF($B34="","",MAX(0,$E34-$H34))</f>
        <v/>
      </c>
      <c r="J34" s="16">
        <f>IF($B34="","",IF($D34&lt;&gt;"Old","Not claiming, none needed",IF($F34&gt;'1. Rules &amp; Rates'!$C$9,"Yes, on Form No. 124","No")))</f>
        <v/>
      </c>
    </row>
    <row r="35">
      <c r="B35" s="16">
        <f>IF('2. Employees'!$B35="","",'2. Employees'!$B35)</f>
        <v/>
      </c>
      <c r="C35" s="16">
        <f>IF($B35="","",'2. Employees'!$C35)</f>
        <v/>
      </c>
      <c r="D35" s="16">
        <f>IF($B35="","",'2. Employees'!$D35)</f>
        <v/>
      </c>
      <c r="E35" s="28">
        <f>IF($B35="","",SUMIF('3. Rent Periods'!$B$6:$B$65,$B35,'3. Rent Periods'!$N$6:$N$65))</f>
        <v/>
      </c>
      <c r="F35" s="28">
        <f>IF($B35="","",SUMIF('3. Rent Periods'!$B$6:$B$65,$B35,'3. Rent Periods'!$O$6:$O$65))</f>
        <v/>
      </c>
      <c r="G35" s="28">
        <f>IF($B35="","",SUMIF('3. Rent Periods'!$B$6:$B$65,$B35,'3. Rent Periods'!$R$6:$R$65))</f>
        <v/>
      </c>
      <c r="H35" s="29">
        <f>IF($B35="","",IF($D35="Old",$G35,0))</f>
        <v/>
      </c>
      <c r="I35" s="31">
        <f>IF($B35="","",MAX(0,$E35-$H35))</f>
        <v/>
      </c>
      <c r="J35" s="16">
        <f>IF($B35="","",IF($D35&lt;&gt;"Old","Not claiming, none needed",IF($F35&gt;'1. Rules &amp; Rates'!$C$9,"Yes, on Form No. 124","No")))</f>
        <v/>
      </c>
    </row>
    <row r="36">
      <c r="C36" s="9" t="inlineStr">
        <is>
          <t>Total</t>
        </is>
      </c>
      <c r="E36" s="32">
        <f>SUM(E6:E35)</f>
        <v/>
      </c>
      <c r="H36" s="32">
        <f>SUM(H6:H35)</f>
        <v/>
      </c>
      <c r="I36" s="32">
        <f>SUM(I6:I35)</f>
        <v/>
      </c>
    </row>
    <row r="38" ht="56" customHeight="1">
      <c r="B38" s="3" t="inlineStr">
        <is>
          <t>The gap between 'Exemption if claimable' and 'EXEMPT' is what the default regime costs that employee on HRA alone. It is not the whole comparison, because the default regime has lower rates and a larger standard deduction, but it is the part people are usually surprised by.</t>
        </is>
      </c>
    </row>
    <row r="39"/>
    <row r="40"/>
    <row r="41"/>
  </sheetData>
  <mergeCells count="1">
    <mergeCell ref="B38:F41"/>
  </mergeCells>
  <pageMargins left="0.75" right="0.75" top="1" bottom="1" header="0.5" footer="0.5"/>
</worksheet>
</file>

<file path=xl/worksheets/sheet6.xml><?xml version="1.0" encoding="utf-8"?>
<worksheet xmlns="http://schemas.openxmlformats.org/spreadsheetml/2006/main">
  <sheetPr>
    <tabColor rgb="00008CDB"/>
    <outlinePr summaryBelow="1" summaryRight="1"/>
    <pageSetUpPr/>
  </sheetPr>
  <dimension ref="B2:D20"/>
  <sheetViews>
    <sheetView showGridLines="0" workbookViewId="0">
      <selection activeCell="A1" sqref="A1"/>
    </sheetView>
  </sheetViews>
  <sheetFormatPr baseColWidth="8" defaultRowHeight="15"/>
  <cols>
    <col width="3" customWidth="1" min="1" max="1"/>
    <col width="46" customWidth="1" min="2" max="2"/>
    <col width="20" customWidth="1" min="3" max="3"/>
    <col width="54" customWidth="1" min="4" max="4"/>
  </cols>
  <sheetData>
    <row r="2">
      <c r="B2" s="15" t="inlineStr">
        <is>
          <t>Summary</t>
        </is>
      </c>
    </row>
    <row r="3">
      <c r="B3" s="8" t="inlineStr">
        <is>
          <t>tax year 2026-27  ·  rules read from the gazette 06-Aug-2026</t>
        </is>
      </c>
    </row>
    <row r="5" ht="42" customHeight="1">
      <c r="B5" s="6" t="inlineStr"/>
      <c r="C5" s="6" t="inlineStr">
        <is>
          <t>Amount</t>
        </is>
      </c>
      <c r="D5" s="6" t="inlineStr">
        <is>
          <t>Note</t>
        </is>
      </c>
    </row>
    <row r="6" ht="26" customHeight="1">
      <c r="B6" s="16" t="inlineStr">
        <is>
          <t>Employees on the sheet</t>
        </is>
      </c>
      <c r="C6" s="33">
        <f>COUNTA('2. Employees'!$B$6:$B$35)</f>
        <v/>
      </c>
      <c r="D6" s="18" t="inlineStr">
        <is>
          <t>One row each on sheet 2.</t>
        </is>
      </c>
    </row>
    <row r="7" ht="26" customHeight="1">
      <c r="B7" s="16" t="inlineStr">
        <is>
          <t>On the old regime, so able to claim</t>
        </is>
      </c>
      <c r="C7" s="33">
        <f>COUNTIF('2. Employees'!$D$6:$D$35,"Old")</f>
        <v/>
      </c>
      <c r="D7" s="18" t="inlineStr">
        <is>
          <t>Only these can have any HRA exemption.</t>
        </is>
      </c>
    </row>
    <row r="8" ht="26" customHeight="1">
      <c r="B8" s="16" t="inlineStr">
        <is>
          <t>Total HRA paid out</t>
        </is>
      </c>
      <c r="C8" s="34">
        <f>SUM('4. Per Employee'!$E$6:$E$35)</f>
        <v/>
      </c>
      <c r="D8" s="18" t="inlineStr">
        <is>
          <t>Across every period on sheet 3.</t>
        </is>
      </c>
    </row>
    <row r="9" ht="26" customHeight="1">
      <c r="B9" s="16" t="inlineStr">
        <is>
          <t>Total exempt</t>
        </is>
      </c>
      <c r="C9" s="34">
        <f>SUM('4. Per Employee'!$H$6:$H$35)</f>
        <v/>
      </c>
      <c r="D9" s="18" t="inlineStr">
        <is>
          <t>After the regime is applied.</t>
        </is>
      </c>
    </row>
    <row r="10" ht="26" customHeight="1">
      <c r="B10" s="16" t="inlineStr">
        <is>
          <t>Total taxable</t>
        </is>
      </c>
      <c r="C10" s="34">
        <f>SUM('4. Per Employee'!$I$6:$I$35)</f>
        <v/>
      </c>
      <c r="D10" s="18" t="inlineStr">
        <is>
          <t>Add to salary for TDS under section 392.</t>
        </is>
      </c>
    </row>
    <row r="11" ht="26" customHeight="1">
      <c r="B11" s="16" t="inlineStr">
        <is>
          <t>Employees needing the landlord's PAN</t>
        </is>
      </c>
      <c r="C11" s="33">
        <f>COUNTIF('4. Per Employee'!$J$6:$J$35,"Yes*")</f>
        <v/>
      </c>
      <c r="D11" s="18" t="inlineStr">
        <is>
          <t>Claiming, and paying over ₹1,00,000 of rent for the year. Nobody on the default regime is counted, because they claim nothing.</t>
        </is>
      </c>
    </row>
    <row r="14">
      <c r="B14" s="4" t="inlineStr">
        <is>
          <t>Things this file cannot decide for you</t>
        </is>
      </c>
    </row>
    <row r="15" ht="30" customHeight="1">
      <c r="B15" s="35" t="inlineStr">
        <is>
          <t>•  Whether an employee has actually opted out of the default regime. Get the declaration; do not assume from last year.</t>
        </is>
      </c>
    </row>
    <row r="16" ht="30" customHeight="1">
      <c r="B16" s="35" t="inlineStr">
        <is>
          <t>•  Whether turnover commission belongs in salary. Rule 279 does not say and the old rule did. Ask your CA if you pay it.</t>
        </is>
      </c>
    </row>
    <row r="17" ht="30" customHeight="1">
      <c r="B17" s="35" t="inlineStr">
        <is>
          <t>•  Whether the rent is genuinely paid. Receipts and a bank trail matter, particularly where the landlord is a relative.</t>
        </is>
      </c>
    </row>
    <row r="18" ht="30" customHeight="1">
      <c r="B18" s="35" t="inlineStr">
        <is>
          <t>•  Rent paid for part of a month. This file works in whole months; split the period differently if that materially changes the figure.</t>
        </is>
      </c>
    </row>
    <row r="20">
      <c r="B20" s="8" t="inlineStr">
        <is>
          <t>Built by Attendo. Rules current for tax year 2026-27, read from the gazette on 06-Aug-2026. Not tax advice.</t>
        </is>
      </c>
    </row>
  </sheetData>
  <mergeCells count="4">
    <mergeCell ref="B15:D15"/>
    <mergeCell ref="B17:D17"/>
    <mergeCell ref="B18:D18"/>
    <mergeCell ref="B16:D1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2026-08-06T13:06:17Z</dcterms:created>
  <dcterms:modified xmlns:dcterms="http://purl.org/dc/terms/" xmlns:xsi="http://www.w3.org/2001/XMLSchema-instance" xsi:type="dcterms:W3CDTF">2026-08-06T13:06:17Z</dcterms:modified>
</cp:coreProperties>
</file>